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/>
  <mc:AlternateContent xmlns:mc="http://schemas.openxmlformats.org/markup-compatibility/2006">
    <mc:Choice Requires="x15">
      <x15ac:absPath xmlns:x15ac="http://schemas.microsoft.com/office/spreadsheetml/2010/11/ac" url="D:\NAS-ARQUAD\ARQUAD\OPERATIONS\61\FLERS\CPAM\CCTP\"/>
    </mc:Choice>
  </mc:AlternateContent>
  <xr:revisionPtr revIDLastSave="0" documentId="13_ncr:1_{EC66B46A-A3B7-4E76-89EC-C7BFB3AF5CB1}" xr6:coauthVersionLast="47" xr6:coauthVersionMax="47" xr10:uidLastSave="{00000000-0000-0000-0000-000000000000}"/>
  <bookViews>
    <workbookView xWindow="345" yWindow="30" windowWidth="13800" windowHeight="15450" tabRatio="731" xr2:uid="{00000000-000D-0000-FFFF-FFFF00000000}"/>
  </bookViews>
  <sheets>
    <sheet name="RECAP." sheetId="3" r:id="rId1"/>
    <sheet name="LOT 1" sheetId="36" r:id="rId2"/>
    <sheet name="LOT 2" sheetId="24" r:id="rId3"/>
    <sheet name="LOT 3" sheetId="39" r:id="rId4"/>
    <sheet name="LOT 4" sheetId="35" r:id="rId5"/>
  </sheets>
  <definedNames>
    <definedName name="_xlnm.Print_Titles" localSheetId="1">'LOT 1'!$1:$6</definedName>
    <definedName name="_xlnm.Print_Titles" localSheetId="2">'LOT 2'!$1:$6</definedName>
    <definedName name="_xlnm.Print_Titles" localSheetId="3">'LOT 3'!$1:$6</definedName>
    <definedName name="_xlnm.Print_Titles" localSheetId="4">'LOT 4'!$1:$6</definedName>
    <definedName name="_xlnm.Print_Area" localSheetId="1">'LOT 1'!$A$1:$F$67</definedName>
    <definedName name="_xlnm.Print_Area" localSheetId="2">'LOT 2'!$A$1:$F$24</definedName>
    <definedName name="_xlnm.Print_Area" localSheetId="3">'LOT 3'!$A$1:$F$108</definedName>
    <definedName name="_xlnm.Print_Area" localSheetId="4">'LOT 4'!$A$1:$F$58</definedName>
    <definedName name="_xlnm.Print_Area" localSheetId="0">'RECAP.'!$A$1:$D$24</definedName>
  </definedNames>
  <calcPr calcId="191029"/>
</workbook>
</file>

<file path=xl/calcChain.xml><?xml version="1.0" encoding="utf-8"?>
<calcChain xmlns="http://schemas.openxmlformats.org/spreadsheetml/2006/main">
  <c r="F106" i="39" l="1"/>
  <c r="F105" i="39"/>
  <c r="F37" i="35"/>
  <c r="F56" i="35"/>
  <c r="F55" i="35"/>
  <c r="F21" i="24"/>
  <c r="F16" i="24"/>
  <c r="F65" i="36"/>
  <c r="F54" i="35"/>
  <c r="F53" i="35"/>
  <c r="F51" i="35"/>
  <c r="F50" i="35"/>
  <c r="F49" i="35"/>
  <c r="F48" i="35"/>
  <c r="F47" i="35"/>
  <c r="F46" i="35"/>
  <c r="F45" i="35"/>
  <c r="F44" i="35"/>
  <c r="F43" i="35"/>
  <c r="F42" i="35"/>
  <c r="F85" i="39"/>
  <c r="F102" i="39"/>
  <c r="F103" i="39" s="1"/>
  <c r="F101" i="39"/>
  <c r="F98" i="39"/>
  <c r="F96" i="39"/>
  <c r="F93" i="39"/>
  <c r="F91" i="39"/>
  <c r="F88" i="39"/>
  <c r="F87" i="39"/>
  <c r="F86" i="39"/>
  <c r="F80" i="39"/>
  <c r="F83" i="39" s="1"/>
  <c r="F52" i="39"/>
  <c r="F51" i="39"/>
  <c r="F48" i="39"/>
  <c r="F46" i="39"/>
  <c r="F18" i="39"/>
  <c r="F17" i="39"/>
  <c r="F16" i="39"/>
  <c r="F29" i="36"/>
  <c r="F40" i="36" s="1"/>
  <c r="F47" i="24"/>
  <c r="F27" i="35"/>
  <c r="F26" i="35"/>
  <c r="F34" i="35"/>
  <c r="F33" i="35"/>
  <c r="F35" i="35" s="1"/>
  <c r="F16" i="35"/>
  <c r="F9" i="35"/>
  <c r="F69" i="39"/>
  <c r="F65" i="39"/>
  <c r="F62" i="39"/>
  <c r="F59" i="39"/>
  <c r="F56" i="39"/>
  <c r="F55" i="39"/>
  <c r="F41" i="39"/>
  <c r="F39" i="24"/>
  <c r="F38" i="24"/>
  <c r="F40" i="24" s="1"/>
  <c r="F32" i="24"/>
  <c r="F36" i="24" s="1"/>
  <c r="F28" i="24"/>
  <c r="F30" i="24" s="1"/>
  <c r="F20" i="24"/>
  <c r="F19" i="24"/>
  <c r="F18" i="24"/>
  <c r="F13" i="24"/>
  <c r="F9" i="24"/>
  <c r="F8" i="24"/>
  <c r="F11" i="24" s="1"/>
  <c r="F26" i="36"/>
  <c r="F8" i="36"/>
  <c r="C27" i="3"/>
  <c r="A2" i="35"/>
  <c r="A2" i="39"/>
  <c r="A2" i="24"/>
  <c r="A2" i="36"/>
  <c r="A1" i="36"/>
  <c r="A1" i="35"/>
  <c r="A1" i="39"/>
  <c r="A1" i="24"/>
  <c r="F22" i="35"/>
  <c r="F21" i="35"/>
  <c r="F33" i="39"/>
  <c r="F46" i="36"/>
  <c r="F31" i="35" l="1"/>
  <c r="F63" i="39"/>
  <c r="F22" i="24"/>
  <c r="F23" i="24" s="1"/>
  <c r="F99" i="39"/>
  <c r="F94" i="39"/>
  <c r="F72" i="39"/>
  <c r="F89" i="39"/>
  <c r="F53" i="39"/>
  <c r="F44" i="39"/>
  <c r="F49" i="39"/>
  <c r="F19" i="39"/>
  <c r="F27" i="36"/>
  <c r="F48" i="24"/>
  <c r="F49" i="24" s="1"/>
  <c r="F57" i="39"/>
  <c r="F12" i="35"/>
  <c r="F107" i="39" l="1"/>
  <c r="F19" i="35"/>
  <c r="F20" i="35"/>
  <c r="F14" i="35"/>
  <c r="F17" i="35" s="1"/>
  <c r="F8" i="35"/>
  <c r="F10" i="35" s="1"/>
  <c r="F30" i="39"/>
  <c r="F32" i="39"/>
  <c r="F34" i="39"/>
  <c r="F37" i="39"/>
  <c r="F12" i="39"/>
  <c r="F13" i="39"/>
  <c r="F21" i="39"/>
  <c r="F23" i="39"/>
  <c r="F25" i="39"/>
  <c r="F26" i="39"/>
  <c r="F27" i="39"/>
  <c r="F9" i="39"/>
  <c r="F47" i="36"/>
  <c r="F23" i="35" l="1"/>
  <c r="F36" i="35" s="1"/>
  <c r="F38" i="39"/>
  <c r="F28" i="39"/>
  <c r="F14" i="39"/>
  <c r="F48" i="36"/>
  <c r="F49" i="36" s="1"/>
  <c r="F73" i="39" l="1"/>
  <c r="F74" i="39"/>
  <c r="F50" i="24"/>
  <c r="F50" i="36" l="1"/>
  <c r="F51" i="36" s="1"/>
  <c r="A108" i="39"/>
  <c r="A5" i="39"/>
  <c r="F108" i="39" l="1"/>
  <c r="F75" i="39" l="1"/>
  <c r="A5" i="36" l="1"/>
  <c r="A5" i="35"/>
  <c r="A67" i="36" l="1"/>
  <c r="A5" i="24"/>
  <c r="F38" i="35" l="1"/>
  <c r="C22" i="3" l="1"/>
  <c r="C23" i="3" s="1"/>
  <c r="F24" i="24"/>
  <c r="F66" i="36"/>
  <c r="F67" i="36" l="1"/>
  <c r="D22" i="3"/>
  <c r="D23" i="3" l="1"/>
  <c r="D24" i="3" s="1"/>
  <c r="C24" i="3" l="1"/>
</calcChain>
</file>

<file path=xl/sharedStrings.xml><?xml version="1.0" encoding="utf-8"?>
<sst xmlns="http://schemas.openxmlformats.org/spreadsheetml/2006/main" count="646" uniqueCount="368">
  <si>
    <t>N°</t>
  </si>
  <si>
    <t>Désignation</t>
  </si>
  <si>
    <t>Prix Unitaire</t>
  </si>
  <si>
    <t>Montant HT</t>
  </si>
  <si>
    <t xml:space="preserve">Total Variante -  </t>
  </si>
  <si>
    <t>Quantités</t>
  </si>
  <si>
    <t>N° DE LOT</t>
  </si>
  <si>
    <t>DESIGNATION DES LOTS</t>
  </si>
  <si>
    <t>TOTAL HT</t>
  </si>
  <si>
    <t>LOT 1</t>
  </si>
  <si>
    <t>LOT 2</t>
  </si>
  <si>
    <t>LOT 5</t>
  </si>
  <si>
    <t>LOT 6</t>
  </si>
  <si>
    <t>TOTAL en € TTC :</t>
  </si>
  <si>
    <t>Unités</t>
  </si>
  <si>
    <t>MONTANT HT :</t>
  </si>
  <si>
    <t>MONTANT TTC :</t>
  </si>
  <si>
    <t>2</t>
  </si>
  <si>
    <t>2.1</t>
  </si>
  <si>
    <t>3.1</t>
  </si>
  <si>
    <t>3</t>
  </si>
  <si>
    <t>3.1.1</t>
  </si>
  <si>
    <t>3.1.2</t>
  </si>
  <si>
    <t>ML</t>
  </si>
  <si>
    <t>U</t>
  </si>
  <si>
    <t>3.2</t>
  </si>
  <si>
    <t>3.2.1</t>
  </si>
  <si>
    <t>3.2.2</t>
  </si>
  <si>
    <t>3.3</t>
  </si>
  <si>
    <t>2.2</t>
  </si>
  <si>
    <t>2.3</t>
  </si>
  <si>
    <t>2.5</t>
  </si>
  <si>
    <t>2.2.2</t>
  </si>
  <si>
    <t>2.2.3</t>
  </si>
  <si>
    <t>INSTALLATIONS DE CHANTIER</t>
  </si>
  <si>
    <t>3.4</t>
  </si>
  <si>
    <t>3.5</t>
  </si>
  <si>
    <t>3.7</t>
  </si>
  <si>
    <t>4</t>
  </si>
  <si>
    <t>4.1</t>
  </si>
  <si>
    <t>4.1.1</t>
  </si>
  <si>
    <t>M2</t>
  </si>
  <si>
    <t>4.1.3</t>
  </si>
  <si>
    <t>Tableau Récapitulatif</t>
  </si>
  <si>
    <t>Suface habitable</t>
  </si>
  <si>
    <t>Ens</t>
  </si>
  <si>
    <t>T3 (3u)</t>
  </si>
  <si>
    <t>T4 (2u)</t>
  </si>
  <si>
    <t>4.1.4</t>
  </si>
  <si>
    <t>2.7.1</t>
  </si>
  <si>
    <t>For</t>
  </si>
  <si>
    <t>3.3.4</t>
  </si>
  <si>
    <t>3.6</t>
  </si>
  <si>
    <t>Coffret de chantier</t>
  </si>
  <si>
    <t>4.1.5</t>
  </si>
  <si>
    <t>FOR</t>
  </si>
  <si>
    <t>4.1.2</t>
  </si>
  <si>
    <t>2.1.1</t>
  </si>
  <si>
    <t>2.2.1</t>
  </si>
  <si>
    <t xml:space="preserve">For </t>
  </si>
  <si>
    <t>Sous-Total HT de SECURITES COLLECTIVES</t>
  </si>
  <si>
    <t>Echafaudage</t>
  </si>
  <si>
    <t xml:space="preserve">2.1 </t>
  </si>
  <si>
    <t xml:space="preserve">TRAVAUX PREPARATOIRES </t>
  </si>
  <si>
    <t>Plans d'exécution</t>
  </si>
  <si>
    <t>2.1.2</t>
  </si>
  <si>
    <t>2.1.3</t>
  </si>
  <si>
    <t xml:space="preserve">Etanchéité à l'air </t>
  </si>
  <si>
    <t xml:space="preserve">Fermeture de chantier </t>
  </si>
  <si>
    <t>Sous-Total HT de TRAVAUX PREPARATOIRES</t>
  </si>
  <si>
    <t>2.3.1</t>
  </si>
  <si>
    <t>2.3.2</t>
  </si>
  <si>
    <t>2.4.1</t>
  </si>
  <si>
    <t>Porte P2</t>
  </si>
  <si>
    <t>2.5.1</t>
  </si>
  <si>
    <t>2.5.2</t>
  </si>
  <si>
    <t>2.5.3</t>
  </si>
  <si>
    <t>2.5.4</t>
  </si>
  <si>
    <t>Organigramme</t>
  </si>
  <si>
    <t>2.6</t>
  </si>
  <si>
    <t>2.6.2</t>
  </si>
  <si>
    <t>2.7</t>
  </si>
  <si>
    <t>2.3.3</t>
  </si>
  <si>
    <t>TRAVAUX PREPARATOIRES</t>
  </si>
  <si>
    <t>Tapis d'entrée</t>
  </si>
  <si>
    <t>ELECTRICITE</t>
  </si>
  <si>
    <t>Ratio global en € HT/m²  hors VRD, EV et DESAMIANTAGE</t>
  </si>
  <si>
    <t>ENS</t>
  </si>
  <si>
    <t xml:space="preserve">U </t>
  </si>
  <si>
    <t xml:space="preserve">ALEAS : 3 % </t>
  </si>
  <si>
    <t>Réfectoire de chantier</t>
  </si>
  <si>
    <t xml:space="preserve">LOT 3 </t>
  </si>
  <si>
    <t>LOT 4</t>
  </si>
  <si>
    <t>OPTIONS &amp; VARIANTES</t>
  </si>
  <si>
    <t>LOT</t>
  </si>
  <si>
    <t>DESIGNATION DES OUVRAGES</t>
  </si>
  <si>
    <t>TOTAL BÂTIMENT en € HT :</t>
  </si>
  <si>
    <t>CADRE BORDEREAU</t>
  </si>
  <si>
    <t>Sous-Total HT de PORTES</t>
  </si>
  <si>
    <t>MENUISERIES EXTERIEURES</t>
  </si>
  <si>
    <t>PEINTURE - SOLS SOUPLES</t>
  </si>
  <si>
    <t>LOT n°1 - DEMOLITION - GROS ŒUVRE - CARRELAGE</t>
  </si>
  <si>
    <t>Clôture de chantier</t>
  </si>
  <si>
    <t>Locaux de chantier</t>
  </si>
  <si>
    <t>Plan des installations de chantier</t>
  </si>
  <si>
    <t>Maintenance de la voirie</t>
  </si>
  <si>
    <t>Compte prorata</t>
  </si>
  <si>
    <t>DESCRIPTION DES OUVRAGES DE DEMOLITION</t>
  </si>
  <si>
    <t>Démolition de cloisons intérieures</t>
  </si>
  <si>
    <t>Dépose d'ouvrages de menuiseries intérieures</t>
  </si>
  <si>
    <t>Dépose des faux-plafonds</t>
  </si>
  <si>
    <t xml:space="preserve">DESCRIPTION DES OUVRAGES DE GROS ŒUVRE </t>
  </si>
  <si>
    <t>5.1</t>
  </si>
  <si>
    <t>5.2</t>
  </si>
  <si>
    <t>Bouchements et calfeutrements</t>
  </si>
  <si>
    <t>Intégration - joints - finitions</t>
  </si>
  <si>
    <t xml:space="preserve">Sous-Total HT des OUVRAGES DE GROS ŒUVRE </t>
  </si>
  <si>
    <t>Sous-Total HT des FAÏENCES &amp; CARRELAGES</t>
  </si>
  <si>
    <t>PRESTATIONS SUPPLEMENTAIRES EVENTUELLES</t>
  </si>
  <si>
    <t>MONTANT HT</t>
  </si>
  <si>
    <t>Sous-Total HT des OUVRAGES DE DEMOLITION</t>
  </si>
  <si>
    <t>2.1.4</t>
  </si>
  <si>
    <t>Dépose des menuiseries extérieures</t>
  </si>
  <si>
    <t>MENUISERIES PVC</t>
  </si>
  <si>
    <t>Sous-Total HT de MENUISERIES PVC</t>
  </si>
  <si>
    <t>Butées de porte</t>
  </si>
  <si>
    <t xml:space="preserve">PORTES ALU </t>
  </si>
  <si>
    <t>2.4.1.1</t>
  </si>
  <si>
    <t>2.4.1.2</t>
  </si>
  <si>
    <t>2.4.1.3</t>
  </si>
  <si>
    <t>2.4.1.4</t>
  </si>
  <si>
    <t>Volets roulants Electriques</t>
  </si>
  <si>
    <t>Sous-Total HT de MENUISERIES ELECTRIQUES</t>
  </si>
  <si>
    <t>Porte P4</t>
  </si>
  <si>
    <t>OUVRAGES DIVERS</t>
  </si>
  <si>
    <t>2.6.1</t>
  </si>
  <si>
    <t>Entrées d'air</t>
  </si>
  <si>
    <t>2.6.3</t>
  </si>
  <si>
    <t>Livraison</t>
  </si>
  <si>
    <t>2.6.4</t>
  </si>
  <si>
    <t>2.6.5</t>
  </si>
  <si>
    <t>Gâche électrique</t>
  </si>
  <si>
    <t>TOTAL TTC</t>
  </si>
  <si>
    <t>OUVRAGES DE MENUISERIES INT.</t>
  </si>
  <si>
    <t>BLOCS PORTES</t>
  </si>
  <si>
    <t>Huisseries</t>
  </si>
  <si>
    <t>Sous-Total HT des OUVRAGES  DE BLOCS PORTES</t>
  </si>
  <si>
    <t>GARNITURE DE PORTE</t>
  </si>
  <si>
    <t>Béquillage 1</t>
  </si>
  <si>
    <t>Serrure de sureté</t>
  </si>
  <si>
    <t>Butées de sol</t>
  </si>
  <si>
    <t>Sous-Total HT des OUVRAGES  DE GARNITURE DE PORTE</t>
  </si>
  <si>
    <t>HABILLAGES - MENUISERIES</t>
  </si>
  <si>
    <t>2.4</t>
  </si>
  <si>
    <t>Champlats bois</t>
  </si>
  <si>
    <t>2.4.2</t>
  </si>
  <si>
    <t>2.4.3</t>
  </si>
  <si>
    <t>Plinthes bois</t>
  </si>
  <si>
    <t>Signalétique</t>
  </si>
  <si>
    <t>Sous-Total HT des OUVRAGES DE MENUISERIES INTERIEURES</t>
  </si>
  <si>
    <t>CLOISONS EN PLAQUES DE PLATRE</t>
  </si>
  <si>
    <t>3.3.1</t>
  </si>
  <si>
    <t>3.3.2</t>
  </si>
  <si>
    <t>Sous-Total HT des OUVRAGES  DE PLATRERIE</t>
  </si>
  <si>
    <t>ISOLATION THERMIQUE INTERIEURE</t>
  </si>
  <si>
    <t>3.4.1</t>
  </si>
  <si>
    <t>3.4.2</t>
  </si>
  <si>
    <t>Sous-Total HT des OUVRAGES  DE ISOLATION THERMIQUE INTERIEURE</t>
  </si>
  <si>
    <t>PLAFONDS</t>
  </si>
  <si>
    <t>3.5.1</t>
  </si>
  <si>
    <t>Sous-Total HT des OUVRAGES  DE PLAFONDS</t>
  </si>
  <si>
    <t>3.6.1</t>
  </si>
  <si>
    <t>3.6.2</t>
  </si>
  <si>
    <t>OUVRAGES DE FAUX-PLAFONDS</t>
  </si>
  <si>
    <t>Plans de calepinage</t>
  </si>
  <si>
    <t>Renforts</t>
  </si>
  <si>
    <t>Faux plafond en dalles 60 x 60</t>
  </si>
  <si>
    <t>Sous-Total HT des OUVRAGES  DE FAUX-PLAFONDS</t>
  </si>
  <si>
    <t>Sous-Total HT des OUVRAGES  DE HUISSERIES ET BATIS &amp; DIVERS</t>
  </si>
  <si>
    <t>DOUBLAGES</t>
  </si>
  <si>
    <t>LOT n°5 - PEINTURE - SOLS SOUPLES</t>
  </si>
  <si>
    <t>Echafaudage - Protection</t>
  </si>
  <si>
    <t>REVETEMENTS MURAUX</t>
  </si>
  <si>
    <t>Toile de verre lisse</t>
  </si>
  <si>
    <t>PEINTURE INTERIEURE SUR MUR</t>
  </si>
  <si>
    <t>Peinture sur toile de verre</t>
  </si>
  <si>
    <t>PEINTURE INTERIEURE SUR PLAFOND</t>
  </si>
  <si>
    <t>Peinture sour ouvrage en platre - plafond</t>
  </si>
  <si>
    <t>Sous-Total HT de PEINTURE</t>
  </si>
  <si>
    <t xml:space="preserve">PEINTURE INTERIEURE SUR BOIS - PVC - METAL </t>
  </si>
  <si>
    <t>Peintures sur ouvrages métalliques</t>
  </si>
  <si>
    <t>Peintures sur tuyauteries PVC</t>
  </si>
  <si>
    <t>Joints acryliques</t>
  </si>
  <si>
    <t>Sous-Total HT de PEINTURE INTERIEURE</t>
  </si>
  <si>
    <t>TRAVAUX DE NETTOYAGE</t>
  </si>
  <si>
    <t>Nettoyage avant OPR</t>
  </si>
  <si>
    <t>4.2</t>
  </si>
  <si>
    <t>Nettoyage de finition avant réception</t>
  </si>
  <si>
    <t>DESCRIPTION DES OUVRAGES DE SOLS SOUPLES</t>
  </si>
  <si>
    <t>SOLS PVC</t>
  </si>
  <si>
    <t>5.1.1</t>
  </si>
  <si>
    <t>Ragréage</t>
  </si>
  <si>
    <t>Intégrations - Joints - Finitions</t>
  </si>
  <si>
    <t>Sous-Total HT des OUVRAGES DE SOLS SOUPLES</t>
  </si>
  <si>
    <t>2.7.1.1</t>
  </si>
  <si>
    <t>2.7.1.2</t>
  </si>
  <si>
    <t>T.V.A (10%) :</t>
  </si>
  <si>
    <t>TOTAL TVA 10,00 %</t>
  </si>
  <si>
    <t>4.3</t>
  </si>
  <si>
    <t>F2 - 1,40 x 1,37 ml - PVC</t>
  </si>
  <si>
    <t>F3 - 1,30 x 0,83 ml - PVC</t>
  </si>
  <si>
    <t>F4 - 2,00 x 1,28 ml - ALU</t>
  </si>
  <si>
    <t>Réaménagement de l'agence de la CPAM FLERS</t>
  </si>
  <si>
    <t>DEMOLITION - GROS ŒUVRE - FAÏENCE</t>
  </si>
  <si>
    <t>PLAQUISTERIE - MENUISERIES INT. - FAUX-PLAFONDS</t>
  </si>
  <si>
    <t>PLOMBERIE - CHAUFFAGE - VMC</t>
  </si>
  <si>
    <t>TOTAL HT AVEC OPTIONS</t>
  </si>
  <si>
    <t>Installation de chantier (propre à la,phase démolition)</t>
  </si>
  <si>
    <t>Séparations entre les 2 zones</t>
  </si>
  <si>
    <t>Constat contradictoire</t>
  </si>
  <si>
    <t>Démolition et dépose des ouvrages du bâtiment</t>
  </si>
  <si>
    <t>Démolition d'ouvrages intérieurs</t>
  </si>
  <si>
    <t>Démolition de doubages - Habillages intérieurs</t>
  </si>
  <si>
    <t>FORF</t>
  </si>
  <si>
    <t>2.7.1.3</t>
  </si>
  <si>
    <t>2.7.1.4</t>
  </si>
  <si>
    <t>2.7.1.5</t>
  </si>
  <si>
    <t>Dépose d'ouvrages de menuiseries extérieures</t>
  </si>
  <si>
    <t>Dépose de revêtements de sols</t>
  </si>
  <si>
    <t>Dépose de plinthes</t>
  </si>
  <si>
    <t>2.7.1.6</t>
  </si>
  <si>
    <t>2.7.1.7</t>
  </si>
  <si>
    <t>Démontage des installations et équipement techniques</t>
  </si>
  <si>
    <t>Installation de plomberie - chauffage - sanitaire</t>
  </si>
  <si>
    <t>Installations diverses</t>
  </si>
  <si>
    <t>Escalier bois compris habillages</t>
  </si>
  <si>
    <t>2.7.1.8</t>
  </si>
  <si>
    <t>2.7.1.9</t>
  </si>
  <si>
    <t>2.7.1.10</t>
  </si>
  <si>
    <t>Bureau de chantier</t>
  </si>
  <si>
    <t>Sanitaires de chantier</t>
  </si>
  <si>
    <t>Vestiaires de chantier</t>
  </si>
  <si>
    <t>FORF/MOIS</t>
  </si>
  <si>
    <t>3.3.3</t>
  </si>
  <si>
    <t>Panneaux de chantier</t>
  </si>
  <si>
    <t>%</t>
  </si>
  <si>
    <t xml:space="preserve">OUVRAGES DIVERS </t>
  </si>
  <si>
    <t>Bandes de redressement</t>
  </si>
  <si>
    <t>Percements et carottages dans murs et planchers existants</t>
  </si>
  <si>
    <t>4.2.2</t>
  </si>
  <si>
    <t>4.2.3</t>
  </si>
  <si>
    <t>4.2.4</t>
  </si>
  <si>
    <t>4.2.5</t>
  </si>
  <si>
    <t>5.3</t>
  </si>
  <si>
    <t>TRAVAUX A REALISER EN COMPLEMENT DE LA BASE SUR LA PARTIE EN OPTION</t>
  </si>
  <si>
    <t>TOTAL TVA 20,00 %</t>
  </si>
  <si>
    <t>T.V.A - 20,00% :</t>
  </si>
  <si>
    <t>LOT n°2 - MENUISERIES EXTERIEURES</t>
  </si>
  <si>
    <t>Etancheité à l'air</t>
  </si>
  <si>
    <t>F1 - 1,42 x 1,35 ml</t>
  </si>
  <si>
    <t>F2 - 1,40 x 1,50 ml</t>
  </si>
  <si>
    <t>STORES - VITROPHANIE</t>
  </si>
  <si>
    <t>Stores de Protection</t>
  </si>
  <si>
    <t>Vitrophanie</t>
  </si>
  <si>
    <t>Protections - Visualisations - Finitions</t>
  </si>
  <si>
    <t>LOT n°3 - PLAQUISTERIE - MENUISERIES INTERIEURES - FAUX-PLAFONDS</t>
  </si>
  <si>
    <t>Blocs portes CF 1/2 heure à peindre</t>
  </si>
  <si>
    <t>Blocs portes de 93 - stratifiés</t>
  </si>
  <si>
    <t>Blocs portes vitrés - Stratifiés</t>
  </si>
  <si>
    <t>Portes intérieures à galandage</t>
  </si>
  <si>
    <t>CHÂSSIS FIXE</t>
  </si>
  <si>
    <t>Châssis vitrés toute hauteur</t>
  </si>
  <si>
    <t>Châssis vitrés intérieurs bureaux</t>
  </si>
  <si>
    <t>Châssis vitrés en imposte</t>
  </si>
  <si>
    <t>Sous-Total HT des OUVRAGES  DE CHÂSSIS FIXE</t>
  </si>
  <si>
    <t>2.4.4</t>
  </si>
  <si>
    <t>2.4.5</t>
  </si>
  <si>
    <t>2.4.6</t>
  </si>
  <si>
    <t>2.4.7</t>
  </si>
  <si>
    <t>2.4.8</t>
  </si>
  <si>
    <t>Béquillage 2</t>
  </si>
  <si>
    <t>Serrure de sûreté à bouton</t>
  </si>
  <si>
    <t>Ferme porte</t>
  </si>
  <si>
    <t>2.5.5</t>
  </si>
  <si>
    <t>2.5.6</t>
  </si>
  <si>
    <t>2.5.7</t>
  </si>
  <si>
    <t>Plans de travail</t>
  </si>
  <si>
    <t>Traitement acoustique</t>
  </si>
  <si>
    <t>Serrure à larder électrique pour porte bois</t>
  </si>
  <si>
    <t>Cornières de protection</t>
  </si>
  <si>
    <t>Cimaise médium à peindre Ht 40 cm</t>
  </si>
  <si>
    <t>DESCRIPTION DES OUVRAGES DE PLATRERIE</t>
  </si>
  <si>
    <t>2.5.8</t>
  </si>
  <si>
    <t>Cloisons - 150/100 - 2x LISAFLAM</t>
  </si>
  <si>
    <t>Cloisons de type 100/70</t>
  </si>
  <si>
    <t>Cloisons - 98/48 - 2x LISAFLAM</t>
  </si>
  <si>
    <t>3.1.3</t>
  </si>
  <si>
    <t>Doublage thermique 140 + 13</t>
  </si>
  <si>
    <t>Eveils et voussures</t>
  </si>
  <si>
    <t>BA13 sur ossature en 1/2 STILL</t>
  </si>
  <si>
    <t>PLAQUES SPECIFIQUES</t>
  </si>
  <si>
    <t>Plus-value pour plaque hydro</t>
  </si>
  <si>
    <t>Plus-value pour plaque feu</t>
  </si>
  <si>
    <t>Sous-Total HT des OUVRAGES  DE DOUBLAGES</t>
  </si>
  <si>
    <t>Sous-Total HT des PLAQUES SPECIFIQUES</t>
  </si>
  <si>
    <t>3.5.2</t>
  </si>
  <si>
    <t>Etanchéité à l'air</t>
  </si>
  <si>
    <t>Isolation thermique en plénum</t>
  </si>
  <si>
    <t>Faux solivage</t>
  </si>
  <si>
    <t>OSB 22mm</t>
  </si>
  <si>
    <t>3.5.3</t>
  </si>
  <si>
    <t>Plafond coupe-feu en plâtre fixé sous solivage bois</t>
  </si>
  <si>
    <t>Divers et finitions</t>
  </si>
  <si>
    <t>Plaques en polycarbonate</t>
  </si>
  <si>
    <t>Faux plafond type GYPTONE</t>
  </si>
  <si>
    <t>Joues plaque de plâtre</t>
  </si>
  <si>
    <t>Préparation - Parois existantes</t>
  </si>
  <si>
    <t>Peinture sur ouvrage bois</t>
  </si>
  <si>
    <t>Revêtement PVC en lès U4 P4</t>
  </si>
  <si>
    <t>Barres de seuils</t>
  </si>
  <si>
    <t>ACCESSOIRES ET FINITIONS</t>
  </si>
  <si>
    <t>Sous-Total HT de NETTOYAGE</t>
  </si>
  <si>
    <t>Fourreau 42/45</t>
  </si>
  <si>
    <t>Indice 2 du 09/09/2025</t>
  </si>
  <si>
    <t>SO</t>
  </si>
  <si>
    <t>TRAVAUX DE DEMOLITION &amp; GROS ŒUVRE</t>
  </si>
  <si>
    <t>5.1.1.1</t>
  </si>
  <si>
    <t>5.1.1.2</t>
  </si>
  <si>
    <t>5.1.1.3</t>
  </si>
  <si>
    <t>5.1.1.5</t>
  </si>
  <si>
    <t>5.1.1.6</t>
  </si>
  <si>
    <t>5.1.1.7</t>
  </si>
  <si>
    <t>2.2.4</t>
  </si>
  <si>
    <t>F3 - 1,17 x 0,80 ml</t>
  </si>
  <si>
    <t>3.2.3</t>
  </si>
  <si>
    <t>3.5.4</t>
  </si>
  <si>
    <t>3.6.3</t>
  </si>
  <si>
    <t>3.6.4</t>
  </si>
  <si>
    <t>3.6.5</t>
  </si>
  <si>
    <t>3.6.6</t>
  </si>
  <si>
    <t>3.6.7</t>
  </si>
  <si>
    <t>Blocs portes 2 vantaix</t>
  </si>
  <si>
    <t>TRAVAUX DE MENUISERIE &amp; PLATRERIE</t>
  </si>
  <si>
    <t>Blocs portes 1 vantail</t>
  </si>
  <si>
    <t>4.3.1</t>
  </si>
  <si>
    <t>4.3.2</t>
  </si>
  <si>
    <t>4.3.3</t>
  </si>
  <si>
    <t>4.4</t>
  </si>
  <si>
    <t>4.4.1</t>
  </si>
  <si>
    <t>4.4.2</t>
  </si>
  <si>
    <t>4.4.3</t>
  </si>
  <si>
    <t>4.5</t>
  </si>
  <si>
    <t>4.5.1</t>
  </si>
  <si>
    <t>4.5.2</t>
  </si>
  <si>
    <t>TRAVAUX DE PEINTURE &amp; SOLS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</si>
  <si>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</si>
  <si>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</si>
  <si>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</si>
  <si>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</si>
  <si>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</si>
  <si>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</si>
  <si>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</si>
  <si>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</si>
  <si>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</si>
  <si>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</si>
  <si>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4.6</t>
  </si>
  <si>
    <t>BLOCS PORTES DE 93 VITRES</t>
  </si>
  <si>
    <t>Sous-Total HT des OUVRAGES  DE BLOCS PORTES DE 93 VITRES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</si>
</sst>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0000"/>
    <numFmt numFmtId="167" formatCode="#,##0.00\ &quot;€&quot;"/>
  </numFmts>
  <fonts count="39" x14ac:knownFonts="1">
    <font>
      <sz val="8.25"/>
      <name val="Tahoma"/>
      <family val="2"/>
      <charset val="1"/>
    </font>
    <font>
      <sz val="10"/>
      <name val="Arial"/>
      <family val="2"/>
    </font>
    <font>
      <b/>
      <sz val="18"/>
      <name val="Century Gothic"/>
      <family val="2"/>
      <charset val="1"/>
    </font>
    <font>
      <b/>
      <sz val="18"/>
      <name val="Calibri"/>
      <family val="2"/>
      <charset val="1"/>
    </font>
    <font>
      <b/>
      <sz val="12"/>
      <name val="Calibri"/>
      <family val="2"/>
      <charset val="1"/>
    </font>
    <font>
      <b/>
      <sz val="14"/>
      <color rgb="FF3E3C3A"/>
      <name val="Century Gothic"/>
      <family val="2"/>
      <charset val="1"/>
    </font>
    <font>
      <b/>
      <sz val="12"/>
      <name val="Century Gothic"/>
      <family val="2"/>
      <charset val="1"/>
    </font>
    <font>
      <b/>
      <sz val="12"/>
      <color rgb="FF000000"/>
      <name val="Calibri"/>
      <family val="2"/>
      <charset val="1"/>
    </font>
    <font>
      <b/>
      <sz val="10"/>
      <color rgb="FF000000"/>
      <name val="Century Gothic"/>
      <family val="2"/>
      <charset val="1"/>
    </font>
    <font>
      <sz val="10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2"/>
      <name val="Candara"/>
      <family val="2"/>
      <charset val="1"/>
    </font>
    <font>
      <b/>
      <sz val="11"/>
      <name val="Candara"/>
      <family val="2"/>
      <charset val="1"/>
    </font>
    <font>
      <b/>
      <sz val="11"/>
      <color rgb="FF000000"/>
      <name val="Calibri"/>
      <family val="2"/>
      <charset val="1"/>
    </font>
    <font>
      <b/>
      <u/>
      <sz val="14"/>
      <color rgb="FF000000"/>
      <name val="Century Gothic"/>
      <family val="2"/>
      <charset val="1"/>
    </font>
    <font>
      <b/>
      <u/>
      <sz val="14"/>
      <name val="Century Gothic"/>
      <family val="2"/>
      <charset val="1"/>
    </font>
    <font>
      <b/>
      <sz val="11"/>
      <name val="Calibri"/>
      <family val="2"/>
      <charset val="1"/>
    </font>
    <font>
      <sz val="11"/>
      <name val="Candara"/>
      <family val="2"/>
      <charset val="1"/>
    </font>
    <font>
      <b/>
      <sz val="9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1"/>
      <name val="Century Gothic"/>
      <family val="2"/>
      <charset val="1"/>
    </font>
    <font>
      <b/>
      <sz val="11"/>
      <color rgb="FFFFFFFF"/>
      <name val="Century Gothic"/>
      <family val="2"/>
      <charset val="1"/>
    </font>
    <font>
      <b/>
      <sz val="10"/>
      <name val="Calibri"/>
      <family val="2"/>
      <charset val="1"/>
    </font>
    <font>
      <b/>
      <sz val="11"/>
      <color rgb="FF2F3699"/>
      <name val="Calibri"/>
      <family val="2"/>
      <charset val="1"/>
    </font>
    <font>
      <sz val="8"/>
      <color rgb="FF000000"/>
      <name val="Calibri"/>
      <family val="2"/>
    </font>
    <font>
      <sz val="8"/>
      <name val="Tahoma"/>
      <family val="2"/>
      <charset val="1"/>
    </font>
    <font>
      <sz val="8.25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sz val="10"/>
      <color rgb="FF000000"/>
      <name val="Century Gothic"/>
      <family val="2"/>
    </font>
    <font>
      <b/>
      <sz val="10"/>
      <name val="Century Gothic"/>
      <family val="2"/>
    </font>
    <font>
      <sz val="11"/>
      <name val="Candara"/>
      <family val="2"/>
    </font>
    <font>
      <b/>
      <sz val="14"/>
      <color rgb="FF000000"/>
      <name val="Calibri"/>
      <family val="2"/>
    </font>
    <font>
      <sz val="10"/>
      <color rgb="FFFF0000"/>
      <name val="Calibri"/>
      <family val="2"/>
      <charset val="1"/>
    </font>
    <font>
      <sz val="8.25"/>
      <name val="Tahoma"/>
      <family val="2"/>
      <charset val="1"/>
    </font>
    <font>
      <b/>
      <sz val="12"/>
      <name val="Century Gothic"/>
      <family val="2"/>
    </font>
    <font>
      <i/>
      <sz val="8.25"/>
      <name val="Century Gothic"/>
      <family val="2"/>
    </font>
    <font>
      <b/>
      <sz val="14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88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/>
      <top style="medium">
        <color rgb="FF808080"/>
      </top>
      <bottom/>
      <diagonal/>
    </border>
    <border>
      <left/>
      <right/>
      <top/>
      <bottom style="medium">
        <color rgb="FF808080"/>
      </bottom>
      <diagonal/>
    </border>
    <border>
      <left/>
      <right/>
      <top/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/>
      <diagonal/>
    </border>
    <border>
      <left style="thin">
        <color rgb="FFC0C0C0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 style="thin">
        <color rgb="FFC0C0C0"/>
      </right>
      <top style="thin">
        <color rgb="FF646464"/>
      </top>
      <bottom style="thin">
        <color rgb="FF646464"/>
      </bottom>
      <diagonal/>
    </border>
    <border>
      <left/>
      <right style="medium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medium">
        <color rgb="FF646464"/>
      </left>
      <right/>
      <top style="thin">
        <color rgb="FF646464"/>
      </top>
      <bottom/>
      <diagonal/>
    </border>
    <border>
      <left/>
      <right/>
      <top style="thin">
        <color rgb="FF646464"/>
      </top>
      <bottom/>
      <diagonal/>
    </border>
    <border>
      <left/>
      <right/>
      <top/>
      <bottom style="thin">
        <color rgb="FF6464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6464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rgb="FF6464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rgb="FF646464"/>
      </left>
      <right/>
      <top style="medium">
        <color rgb="FF646464"/>
      </top>
      <bottom style="thin">
        <color rgb="FF646464"/>
      </bottom>
      <diagonal/>
    </border>
    <border>
      <left/>
      <right/>
      <top style="medium">
        <color rgb="FF646464"/>
      </top>
      <bottom style="thin">
        <color rgb="FF646464"/>
      </bottom>
      <diagonal/>
    </border>
    <border>
      <left/>
      <right style="medium">
        <color rgb="FF646464"/>
      </right>
      <top style="medium">
        <color rgb="FF646464"/>
      </top>
      <bottom style="thin">
        <color rgb="FF646464"/>
      </bottom>
      <diagonal/>
    </border>
    <border>
      <left style="medium">
        <color rgb="FF646464"/>
      </left>
      <right/>
      <top style="medium">
        <color rgb="FF808080"/>
      </top>
      <bottom/>
      <diagonal/>
    </border>
    <border>
      <left/>
      <right style="medium">
        <color rgb="FF646464"/>
      </right>
      <top style="medium">
        <color rgb="FF808080"/>
      </top>
      <bottom/>
      <diagonal/>
    </border>
    <border>
      <left style="medium">
        <color rgb="FF646464"/>
      </left>
      <right style="thin">
        <color theme="0" tint="-0.24994659260841701"/>
      </right>
      <top style="thin">
        <color rgb="FFC0C0C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C0C0C0"/>
      </top>
      <bottom/>
      <diagonal/>
    </border>
    <border>
      <left style="thin">
        <color theme="0" tint="-0.24994659260841701"/>
      </left>
      <right style="medium">
        <color rgb="FF646464"/>
      </right>
      <top style="thin">
        <color rgb="FFC0C0C0"/>
      </top>
      <bottom/>
      <diagonal/>
    </border>
    <border>
      <left style="medium">
        <color rgb="FF6464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rgb="FF646464"/>
      </right>
      <top/>
      <bottom/>
      <diagonal/>
    </border>
    <border>
      <left style="medium">
        <color rgb="FF646464"/>
      </left>
      <right style="thin">
        <color theme="0" tint="-0.24994659260841701"/>
      </right>
      <top/>
      <bottom style="thin">
        <color rgb="FF646464"/>
      </bottom>
      <diagonal/>
    </border>
    <border>
      <left style="thin">
        <color theme="0" tint="-0.24994659260841701"/>
      </left>
      <right style="medium">
        <color rgb="FF646464"/>
      </right>
      <top/>
      <bottom style="thin">
        <color rgb="FF646464"/>
      </bottom>
      <diagonal/>
    </border>
    <border>
      <left style="medium">
        <color rgb="FF646464"/>
      </left>
      <right style="thin">
        <color theme="0" tint="-0.24994659260841701"/>
      </right>
      <top style="thin">
        <color rgb="FF646464"/>
      </top>
      <bottom/>
      <diagonal/>
    </border>
    <border>
      <left style="thin">
        <color theme="0" tint="-0.24994659260841701"/>
      </left>
      <right style="medium">
        <color rgb="FF646464"/>
      </right>
      <top style="thin">
        <color rgb="FF6464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C0C0C0"/>
      </left>
      <right style="medium">
        <color rgb="FF646464"/>
      </right>
      <top style="thin">
        <color rgb="FF646464"/>
      </top>
      <bottom/>
      <diagonal/>
    </border>
    <border>
      <left style="thin">
        <color rgb="FFC0C0C0"/>
      </left>
      <right style="thin">
        <color rgb="FFC0C0C0"/>
      </right>
      <top style="thin">
        <color rgb="FF646464"/>
      </top>
      <bottom/>
      <diagonal/>
    </border>
    <border>
      <left style="thin">
        <color rgb="FFC0C0C0"/>
      </left>
      <right style="medium">
        <color rgb="FF646464"/>
      </right>
      <top/>
      <bottom/>
      <diagonal/>
    </border>
    <border>
      <left style="medium">
        <color rgb="FF646464"/>
      </left>
      <right style="thin">
        <color rgb="FFC0C0C0"/>
      </right>
      <top style="thin">
        <color rgb="FF646464"/>
      </top>
      <bottom/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808080"/>
      </bottom>
      <diagonal/>
    </border>
    <border>
      <left/>
      <right style="medium">
        <color rgb="FF646464"/>
      </right>
      <top/>
      <bottom style="medium">
        <color rgb="FF808080"/>
      </bottom>
      <diagonal/>
    </border>
    <border>
      <left style="medium">
        <color rgb="FF646464"/>
      </left>
      <right/>
      <top style="thin">
        <color rgb="FF646464"/>
      </top>
      <bottom style="medium">
        <color rgb="FF808080"/>
      </bottom>
      <diagonal/>
    </border>
    <border>
      <left/>
      <right/>
      <top style="thin">
        <color rgb="FF646464"/>
      </top>
      <bottom style="medium">
        <color rgb="FF808080"/>
      </bottom>
      <diagonal/>
    </border>
    <border>
      <left/>
      <right style="medium">
        <color rgb="FF646464"/>
      </right>
      <top style="thin">
        <color rgb="FF646464"/>
      </top>
      <bottom style="medium">
        <color rgb="FF808080"/>
      </bottom>
      <diagonal/>
    </border>
    <border>
      <left/>
      <right style="medium">
        <color rgb="FF646464"/>
      </right>
      <top style="thin">
        <color rgb="FF646464"/>
      </top>
      <bottom/>
      <diagonal/>
    </border>
  </borders>
  <cellStyleXfs count="9">
    <xf numFmtId="0" fontId="0" fillId="0" borderId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35" fillId="0" borderId="0" applyFont="0" applyFill="0" applyBorder="0" applyAlignment="0" applyProtection="0"/>
  </cellStyleXfs>
  <cellXfs count="264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7" fillId="2" borderId="19" xfId="0" applyFont="1" applyFill="1" applyBorder="1" applyAlignment="1">
      <alignment vertical="center"/>
      <protection locked="0"/>
    </xf>
    <xf numFmtId="0" fontId="25" fillId="2" borderId="19" xfId="0" applyFont="1" applyFill="1" applyBorder="1" applyAlignment="1">
      <alignment vertical="center"/>
      <protection locked="0"/>
    </xf>
    <xf numFmtId="0" fontId="26" fillId="0" borderId="0" xfId="0" applyFont="1" applyAlignment="1">
      <alignment horizontal="right" vertical="top"/>
      <protection locked="0"/>
    </xf>
    <xf numFmtId="0" fontId="0" fillId="0" borderId="0" xfId="0" applyAlignment="1">
      <alignment horizontal="center" vertical="top"/>
      <protection locked="0"/>
    </xf>
    <xf numFmtId="0" fontId="8" fillId="3" borderId="9" xfId="0" applyFont="1" applyFill="1" applyBorder="1" applyAlignment="1">
      <alignment horizontal="center" vertical="center"/>
      <protection locked="0"/>
    </xf>
    <xf numFmtId="0" fontId="8" fillId="3" borderId="10" xfId="0" applyFont="1" applyFill="1" applyBorder="1" applyAlignment="1">
      <alignment horizontal="center" vertical="center"/>
      <protection locked="0"/>
    </xf>
    <xf numFmtId="0" fontId="8" fillId="3" borderId="22" xfId="0" applyFont="1" applyFill="1" applyBorder="1" applyAlignment="1">
      <alignment horizontal="center" vertical="center"/>
      <protection locked="0"/>
    </xf>
    <xf numFmtId="0" fontId="8" fillId="3" borderId="10" xfId="0" applyFont="1" applyFill="1" applyBorder="1" applyAlignment="1">
      <alignment horizontal="center" vertical="center" wrapText="1"/>
      <protection locked="0"/>
    </xf>
    <xf numFmtId="0" fontId="8" fillId="3" borderId="11" xfId="0" applyFont="1" applyFill="1" applyBorder="1" applyAlignment="1">
      <alignment horizontal="center" vertical="center"/>
      <protection locked="0"/>
    </xf>
    <xf numFmtId="7" fontId="17" fillId="3" borderId="5" xfId="0" applyNumberFormat="1" applyFont="1" applyFill="1" applyBorder="1" applyAlignment="1" applyProtection="1">
      <alignment horizontal="right" vertical="center"/>
    </xf>
    <xf numFmtId="7" fontId="17" fillId="3" borderId="15" xfId="0" applyNumberFormat="1" applyFont="1" applyFill="1" applyBorder="1" applyAlignment="1" applyProtection="1">
      <alignment horizontal="right" vertical="center"/>
    </xf>
    <xf numFmtId="0" fontId="28" fillId="3" borderId="23" xfId="0" applyFont="1" applyFill="1" applyBorder="1" applyAlignment="1">
      <alignment horizontal="center" vertical="center"/>
      <protection locked="0"/>
    </xf>
    <xf numFmtId="0" fontId="28" fillId="3" borderId="24" xfId="0" applyFont="1" applyFill="1" applyBorder="1" applyAlignment="1">
      <alignment horizontal="center" vertical="center"/>
      <protection locked="0"/>
    </xf>
    <xf numFmtId="0" fontId="28" fillId="3" borderId="25" xfId="0" applyFont="1" applyFill="1" applyBorder="1" applyAlignment="1">
      <alignment horizontal="center" vertical="center"/>
      <protection locked="0"/>
    </xf>
    <xf numFmtId="0" fontId="27" fillId="0" borderId="26" xfId="0" applyFont="1" applyBorder="1" applyAlignment="1">
      <alignment horizontal="center" vertical="center" wrapText="1"/>
      <protection locked="0"/>
    </xf>
    <xf numFmtId="0" fontId="27" fillId="0" borderId="34" xfId="0" applyFont="1" applyBorder="1" applyAlignment="1">
      <alignment horizontal="center" vertical="center" wrapText="1"/>
      <protection locked="0"/>
    </xf>
    <xf numFmtId="0" fontId="29" fillId="4" borderId="27" xfId="0" applyFont="1" applyFill="1" applyBorder="1" applyAlignment="1">
      <alignment horizontal="center" vertical="center" wrapText="1"/>
      <protection locked="0"/>
    </xf>
    <xf numFmtId="0" fontId="27" fillId="0" borderId="27" xfId="0" applyFont="1" applyBorder="1" applyAlignment="1">
      <alignment horizontal="center" vertical="center" wrapText="1"/>
      <protection locked="0"/>
    </xf>
    <xf numFmtId="167" fontId="29" fillId="0" borderId="0" xfId="0" applyNumberFormat="1" applyFont="1" applyAlignment="1">
      <alignment horizontal="center" vertical="center" wrapText="1"/>
      <protection locked="0"/>
    </xf>
    <xf numFmtId="0" fontId="27" fillId="0" borderId="29" xfId="0" applyFont="1" applyBorder="1" applyAlignment="1">
      <alignment horizontal="center" vertical="center" wrapText="1"/>
      <protection locked="0"/>
    </xf>
    <xf numFmtId="0" fontId="27" fillId="0" borderId="0" xfId="0" applyFont="1" applyAlignment="1">
      <alignment horizontal="center" vertical="center" wrapText="1"/>
      <protection locked="0"/>
    </xf>
    <xf numFmtId="0" fontId="27" fillId="0" borderId="36" xfId="0" applyFont="1" applyBorder="1" applyAlignment="1">
      <alignment horizontal="center" vertical="center" wrapText="1"/>
      <protection locked="0"/>
    </xf>
    <xf numFmtId="167" fontId="29" fillId="0" borderId="39" xfId="0" applyNumberFormat="1" applyFont="1" applyBorder="1" applyAlignment="1">
      <alignment horizontal="center" vertical="center" wrapText="1"/>
      <protection locked="0"/>
    </xf>
    <xf numFmtId="167" fontId="29" fillId="0" borderId="40" xfId="0" applyNumberFormat="1" applyFont="1" applyBorder="1" applyAlignment="1">
      <alignment horizontal="center" vertical="center" wrapText="1"/>
      <protection locked="0"/>
    </xf>
    <xf numFmtId="167" fontId="29" fillId="0" borderId="41" xfId="0" applyNumberFormat="1" applyFont="1" applyBorder="1" applyAlignment="1">
      <alignment horizontal="center" vertical="center" wrapText="1"/>
      <protection locked="0"/>
    </xf>
    <xf numFmtId="0" fontId="27" fillId="0" borderId="0" xfId="0" applyFont="1" applyAlignment="1">
      <alignment horizontal="center" vertical="top"/>
      <protection locked="0"/>
    </xf>
    <xf numFmtId="0" fontId="15" fillId="4" borderId="16" xfId="0" applyFont="1" applyFill="1" applyBorder="1" applyAlignment="1" applyProtection="1">
      <alignment vertical="center"/>
    </xf>
    <xf numFmtId="0" fontId="16" fillId="4" borderId="16" xfId="0" applyFont="1" applyFill="1" applyBorder="1" applyAlignment="1">
      <alignment vertical="center"/>
      <protection locked="0"/>
    </xf>
    <xf numFmtId="0" fontId="16" fillId="4" borderId="43" xfId="0" applyFont="1" applyFill="1" applyBorder="1" applyAlignment="1">
      <alignment vertical="center"/>
      <protection locked="0"/>
    </xf>
    <xf numFmtId="7" fontId="17" fillId="4" borderId="44" xfId="0" applyNumberFormat="1" applyFont="1" applyFill="1" applyBorder="1" applyAlignment="1" applyProtection="1">
      <alignment horizontal="right" vertical="center"/>
    </xf>
    <xf numFmtId="0" fontId="19" fillId="4" borderId="16" xfId="0" applyFont="1" applyFill="1" applyBorder="1" applyAlignment="1" applyProtection="1">
      <alignment vertical="center"/>
    </xf>
    <xf numFmtId="0" fontId="20" fillId="4" borderId="16" xfId="0" applyFont="1" applyFill="1" applyBorder="1" applyAlignment="1">
      <alignment vertical="center"/>
      <protection locked="0"/>
    </xf>
    <xf numFmtId="7" fontId="17" fillId="3" borderId="12" xfId="0" applyNumberFormat="1" applyFont="1" applyFill="1" applyBorder="1" applyAlignment="1" applyProtection="1">
      <alignment horizontal="right" vertical="center"/>
    </xf>
    <xf numFmtId="0" fontId="27" fillId="0" borderId="32" xfId="0" applyFont="1" applyBorder="1" applyAlignment="1">
      <alignment vertical="center" wrapText="1"/>
      <protection locked="0"/>
    </xf>
    <xf numFmtId="0" fontId="29" fillId="4" borderId="33" xfId="0" applyFont="1" applyFill="1" applyBorder="1" applyAlignment="1">
      <alignment vertical="center" wrapText="1"/>
      <protection locked="0"/>
    </xf>
    <xf numFmtId="0" fontId="27" fillId="0" borderId="33" xfId="0" applyFont="1" applyBorder="1" applyAlignment="1">
      <alignment vertical="center" wrapText="1"/>
      <protection locked="0"/>
    </xf>
    <xf numFmtId="0" fontId="14" fillId="4" borderId="16" xfId="0" applyFont="1" applyFill="1" applyBorder="1" applyAlignment="1" applyProtection="1">
      <alignment vertical="center"/>
    </xf>
    <xf numFmtId="0" fontId="17" fillId="4" borderId="16" xfId="0" applyFont="1" applyFill="1" applyBorder="1" applyAlignment="1">
      <alignment vertical="center"/>
      <protection locked="0"/>
    </xf>
    <xf numFmtId="167" fontId="29" fillId="4" borderId="35" xfId="0" applyNumberFormat="1" applyFont="1" applyFill="1" applyBorder="1" applyAlignment="1">
      <alignment horizontal="center" vertical="center" wrapText="1"/>
      <protection locked="0"/>
    </xf>
    <xf numFmtId="0" fontId="28" fillId="0" borderId="37" xfId="0" applyFont="1" applyBorder="1" applyAlignment="1">
      <alignment horizontal="right" vertical="center" wrapText="1"/>
      <protection locked="0"/>
    </xf>
    <xf numFmtId="0" fontId="28" fillId="0" borderId="0" xfId="0" applyFont="1" applyAlignment="1">
      <alignment horizontal="right" vertical="center" wrapText="1"/>
      <protection locked="0"/>
    </xf>
    <xf numFmtId="0" fontId="28" fillId="0" borderId="30" xfId="0" applyFont="1" applyBorder="1" applyAlignment="1">
      <alignment horizontal="right" vertical="center" wrapText="1"/>
      <protection locked="0"/>
    </xf>
    <xf numFmtId="0" fontId="27" fillId="0" borderId="0" xfId="0" applyFont="1" applyAlignment="1">
      <alignment vertical="center" wrapText="1"/>
      <protection locked="0"/>
    </xf>
    <xf numFmtId="0" fontId="29" fillId="0" borderId="0" xfId="0" applyFont="1" applyAlignment="1">
      <alignment horizontal="center" vertical="center" wrapText="1"/>
      <protection locked="0"/>
    </xf>
    <xf numFmtId="167" fontId="29" fillId="0" borderId="35" xfId="0" applyNumberFormat="1" applyFont="1" applyBorder="1" applyAlignment="1">
      <alignment horizontal="center" vertical="center" wrapText="1"/>
      <protection locked="0"/>
    </xf>
    <xf numFmtId="0" fontId="31" fillId="6" borderId="49" xfId="0" applyFont="1" applyFill="1" applyBorder="1" applyAlignment="1">
      <alignment horizontal="left" vertical="center" wrapText="1"/>
      <protection locked="0"/>
    </xf>
    <xf numFmtId="167" fontId="29" fillId="0" borderId="50" xfId="0" applyNumberFormat="1" applyFont="1" applyBorder="1" applyAlignment="1">
      <alignment horizontal="center" vertical="center" wrapText="1"/>
      <protection locked="0"/>
    </xf>
    <xf numFmtId="7" fontId="29" fillId="4" borderId="40" xfId="0" applyNumberFormat="1" applyFont="1" applyFill="1" applyBorder="1" applyAlignment="1">
      <alignment horizontal="center" vertical="center" wrapText="1"/>
      <protection locked="0"/>
    </xf>
    <xf numFmtId="0" fontId="18" fillId="0" borderId="45" xfId="0" applyFont="1" applyBorder="1" applyAlignment="1" applyProtection="1">
      <alignment horizontal="left" wrapText="1" indent="2"/>
    </xf>
    <xf numFmtId="4" fontId="9" fillId="0" borderId="45" xfId="0" applyNumberFormat="1" applyFont="1" applyBorder="1" applyAlignment="1">
      <alignment horizontal="center"/>
      <protection locked="0"/>
    </xf>
    <xf numFmtId="7" fontId="9" fillId="0" borderId="45" xfId="0" applyNumberFormat="1" applyFont="1" applyBorder="1" applyAlignment="1">
      <alignment horizontal="right"/>
      <protection locked="0"/>
    </xf>
    <xf numFmtId="7" fontId="9" fillId="8" borderId="51" xfId="0" applyNumberFormat="1" applyFont="1" applyFill="1" applyBorder="1" applyAlignment="1">
      <alignment horizontal="right"/>
      <protection locked="0"/>
    </xf>
    <xf numFmtId="7" fontId="9" fillId="0" borderId="52" xfId="0" applyNumberFormat="1" applyFont="1" applyBorder="1" applyAlignment="1">
      <alignment horizontal="right"/>
      <protection locked="0"/>
    </xf>
    <xf numFmtId="0" fontId="18" fillId="0" borderId="52" xfId="0" applyFont="1" applyBorder="1" applyAlignment="1" applyProtection="1">
      <alignment horizontal="left" wrapText="1" indent="2"/>
    </xf>
    <xf numFmtId="0" fontId="9" fillId="0" borderId="53" xfId="0" applyFont="1" applyBorder="1" applyAlignment="1" applyProtection="1">
      <alignment horizontal="center"/>
    </xf>
    <xf numFmtId="4" fontId="9" fillId="0" borderId="52" xfId="0" applyNumberFormat="1" applyFont="1" applyBorder="1" applyAlignment="1">
      <alignment horizontal="center"/>
      <protection locked="0"/>
    </xf>
    <xf numFmtId="0" fontId="32" fillId="0" borderId="52" xfId="0" applyFont="1" applyBorder="1" applyAlignment="1" applyProtection="1">
      <alignment horizontal="left" wrapText="1" indent="2"/>
    </xf>
    <xf numFmtId="49" fontId="9" fillId="0" borderId="52" xfId="0" applyNumberFormat="1" applyFont="1" applyBorder="1" applyAlignment="1" applyProtection="1">
      <alignment horizontal="center" wrapText="1"/>
    </xf>
    <xf numFmtId="7" fontId="9" fillId="8" borderId="52" xfId="0" applyNumberFormat="1" applyFont="1" applyFill="1" applyBorder="1" applyAlignment="1">
      <alignment horizontal="right"/>
      <protection locked="0"/>
    </xf>
    <xf numFmtId="49" fontId="9" fillId="0" borderId="45" xfId="0" applyNumberFormat="1" applyFont="1" applyBorder="1" applyAlignment="1" applyProtection="1">
      <alignment horizontal="center" wrapText="1"/>
    </xf>
    <xf numFmtId="0" fontId="9" fillId="0" borderId="52" xfId="0" applyFont="1" applyBorder="1" applyAlignment="1" applyProtection="1">
      <alignment horizontal="center"/>
    </xf>
    <xf numFmtId="2" fontId="9" fillId="0" borderId="52" xfId="0" applyNumberFormat="1" applyFont="1" applyBorder="1" applyAlignment="1">
      <alignment horizontal="center"/>
      <protection locked="0"/>
    </xf>
    <xf numFmtId="0" fontId="12" fillId="0" borderId="51" xfId="0" applyFont="1" applyBorder="1" applyAlignment="1" applyProtection="1">
      <alignment wrapText="1"/>
    </xf>
    <xf numFmtId="49" fontId="9" fillId="8" borderId="51" xfId="0" applyNumberFormat="1" applyFont="1" applyFill="1" applyBorder="1" applyAlignment="1" applyProtection="1">
      <alignment horizontal="center" wrapText="1"/>
    </xf>
    <xf numFmtId="0" fontId="11" fillId="0" borderId="52" xfId="0" applyFont="1" applyBorder="1" applyAlignment="1" applyProtection="1">
      <alignment horizontal="left" wrapText="1" indent="4"/>
    </xf>
    <xf numFmtId="7" fontId="0" fillId="0" borderId="0" xfId="0" applyNumberFormat="1">
      <alignment vertical="top"/>
      <protection locked="0"/>
    </xf>
    <xf numFmtId="167" fontId="0" fillId="0" borderId="0" xfId="0" applyNumberFormat="1">
      <alignment vertical="top"/>
      <protection locked="0"/>
    </xf>
    <xf numFmtId="49" fontId="34" fillId="0" borderId="45" xfId="0" applyNumberFormat="1" applyFont="1" applyBorder="1" applyAlignment="1" applyProtection="1">
      <alignment horizontal="center" wrapText="1"/>
    </xf>
    <xf numFmtId="4" fontId="34" fillId="0" borderId="45" xfId="0" applyNumberFormat="1" applyFont="1" applyBorder="1" applyAlignment="1">
      <alignment horizontal="center"/>
      <protection locked="0"/>
    </xf>
    <xf numFmtId="7" fontId="34" fillId="0" borderId="45" xfId="0" applyNumberFormat="1" applyFont="1" applyBorder="1" applyAlignment="1">
      <alignment horizontal="right"/>
      <protection locked="0"/>
    </xf>
    <xf numFmtId="0" fontId="10" fillId="8" borderId="51" xfId="0" applyFont="1" applyFill="1" applyBorder="1" applyAlignment="1" applyProtection="1">
      <alignment horizontal="center"/>
    </xf>
    <xf numFmtId="167" fontId="9" fillId="0" borderId="52" xfId="0" applyNumberFormat="1" applyFont="1" applyBorder="1" applyAlignment="1">
      <alignment horizontal="right"/>
      <protection locked="0"/>
    </xf>
    <xf numFmtId="167" fontId="27" fillId="0" borderId="38" xfId="8" applyNumberFormat="1" applyFont="1" applyFill="1" applyBorder="1" applyAlignment="1" applyProtection="1">
      <alignment horizontal="center" vertical="center" wrapText="1"/>
      <protection locked="0"/>
    </xf>
    <xf numFmtId="167" fontId="27" fillId="0" borderId="28" xfId="0" applyNumberFormat="1" applyFont="1" applyBorder="1" applyAlignment="1">
      <alignment horizontal="center" vertical="center" wrapText="1"/>
      <protection locked="0"/>
    </xf>
    <xf numFmtId="167" fontId="27" fillId="0" borderId="31" xfId="0" applyNumberFormat="1" applyFont="1" applyBorder="1" applyAlignment="1">
      <alignment horizontal="center" vertical="center" wrapText="1"/>
      <protection locked="0"/>
    </xf>
    <xf numFmtId="7" fontId="9" fillId="0" borderId="53" xfId="0" applyNumberFormat="1" applyFont="1" applyBorder="1" applyAlignment="1">
      <alignment horizontal="right"/>
      <protection locked="0"/>
    </xf>
    <xf numFmtId="0" fontId="27" fillId="0" borderId="54" xfId="0" applyFont="1" applyBorder="1" applyAlignment="1">
      <alignment horizontal="center" vertical="center" wrapText="1"/>
      <protection locked="0"/>
    </xf>
    <xf numFmtId="49" fontId="9" fillId="0" borderId="53" xfId="0" applyNumberFormat="1" applyFont="1" applyBorder="1" applyAlignment="1" applyProtection="1">
      <alignment horizontal="center" wrapText="1"/>
    </xf>
    <xf numFmtId="4" fontId="9" fillId="0" borderId="53" xfId="0" applyNumberFormat="1" applyFont="1" applyBorder="1" applyAlignment="1">
      <alignment horizontal="center"/>
      <protection locked="0"/>
    </xf>
    <xf numFmtId="0" fontId="18" fillId="0" borderId="53" xfId="0" applyFont="1" applyBorder="1" applyAlignment="1" applyProtection="1">
      <alignment horizontal="left" wrapText="1" indent="2"/>
    </xf>
    <xf numFmtId="7" fontId="17" fillId="5" borderId="59" xfId="0" applyNumberFormat="1" applyFont="1" applyFill="1" applyBorder="1" applyAlignment="1">
      <alignment horizontal="right" vertical="center"/>
      <protection locked="0"/>
    </xf>
    <xf numFmtId="7" fontId="17" fillId="5" borderId="12" xfId="0" applyNumberFormat="1" applyFont="1" applyFill="1" applyBorder="1" applyAlignment="1">
      <alignment horizontal="right" vertical="center"/>
      <protection locked="0"/>
    </xf>
    <xf numFmtId="7" fontId="17" fillId="5" borderId="15" xfId="0" applyNumberFormat="1" applyFont="1" applyFill="1" applyBorder="1" applyAlignment="1" applyProtection="1">
      <alignment horizontal="right" vertical="center"/>
    </xf>
    <xf numFmtId="0" fontId="32" fillId="0" borderId="52" xfId="0" applyFont="1" applyBorder="1" applyAlignment="1" applyProtection="1">
      <alignment horizontal="left" wrapText="1" indent="1"/>
    </xf>
    <xf numFmtId="49" fontId="12" fillId="0" borderId="60" xfId="0" applyNumberFormat="1" applyFont="1" applyBorder="1" applyAlignment="1" applyProtection="1">
      <alignment wrapText="1"/>
    </xf>
    <xf numFmtId="0" fontId="12" fillId="0" borderId="61" xfId="0" applyFont="1" applyBorder="1" applyAlignment="1" applyProtection="1">
      <alignment wrapText="1"/>
    </xf>
    <xf numFmtId="7" fontId="9" fillId="8" borderId="61" xfId="0" applyNumberFormat="1" applyFont="1" applyFill="1" applyBorder="1" applyAlignment="1">
      <alignment horizontal="right"/>
      <protection locked="0"/>
    </xf>
    <xf numFmtId="49" fontId="12" fillId="0" borderId="63" xfId="0" applyNumberFormat="1" applyFont="1" applyBorder="1" applyAlignment="1" applyProtection="1">
      <alignment wrapText="1"/>
    </xf>
    <xf numFmtId="0" fontId="13" fillId="0" borderId="52" xfId="0" applyFont="1" applyBorder="1" applyAlignment="1" applyProtection="1">
      <alignment horizontal="left" wrapText="1" indent="1"/>
    </xf>
    <xf numFmtId="7" fontId="9" fillId="0" borderId="64" xfId="0" applyNumberFormat="1" applyFont="1" applyBorder="1" applyAlignment="1" applyProtection="1">
      <alignment horizontal="right"/>
    </xf>
    <xf numFmtId="0" fontId="13" fillId="0" borderId="53" xfId="0" applyFont="1" applyBorder="1" applyAlignment="1" applyProtection="1">
      <alignment horizontal="left" wrapText="1" indent="1"/>
    </xf>
    <xf numFmtId="7" fontId="9" fillId="0" borderId="66" xfId="0" applyNumberFormat="1" applyFont="1" applyBorder="1" applyAlignment="1" applyProtection="1">
      <alignment horizontal="right"/>
    </xf>
    <xf numFmtId="49" fontId="12" fillId="0" borderId="67" xfId="0" applyNumberFormat="1" applyFont="1" applyBorder="1" applyAlignment="1" applyProtection="1">
      <alignment wrapText="1"/>
    </xf>
    <xf numFmtId="0" fontId="9" fillId="8" borderId="51" xfId="0" applyFont="1" applyFill="1" applyBorder="1" applyAlignment="1">
      <alignment horizontal="center"/>
      <protection locked="0"/>
    </xf>
    <xf numFmtId="0" fontId="9" fillId="8" borderId="51" xfId="0" applyFont="1" applyFill="1" applyBorder="1" applyAlignment="1">
      <alignment horizontal="right"/>
      <protection locked="0"/>
    </xf>
    <xf numFmtId="0" fontId="10" fillId="8" borderId="68" xfId="0" applyFont="1" applyFill="1" applyBorder="1" applyAlignment="1" applyProtection="1">
      <alignment horizontal="right"/>
    </xf>
    <xf numFmtId="49" fontId="13" fillId="0" borderId="63" xfId="0" applyNumberFormat="1" applyFont="1" applyBorder="1" applyAlignment="1" applyProtection="1">
      <alignment wrapText="1"/>
    </xf>
    <xf numFmtId="49" fontId="13" fillId="0" borderId="65" xfId="0" applyNumberFormat="1" applyFont="1" applyBorder="1" applyAlignment="1" applyProtection="1">
      <alignment wrapText="1"/>
    </xf>
    <xf numFmtId="3" fontId="9" fillId="8" borderId="51" xfId="0" applyNumberFormat="1" applyFont="1" applyFill="1" applyBorder="1" applyAlignment="1">
      <alignment horizontal="center"/>
      <protection locked="0"/>
    </xf>
    <xf numFmtId="7" fontId="9" fillId="8" borderId="68" xfId="0" applyNumberFormat="1" applyFont="1" applyFill="1" applyBorder="1" applyAlignment="1" applyProtection="1">
      <alignment horizontal="right"/>
    </xf>
    <xf numFmtId="49" fontId="11" fillId="0" borderId="63" xfId="0" applyNumberFormat="1" applyFont="1" applyBorder="1" applyAlignment="1" applyProtection="1">
      <alignment wrapText="1"/>
    </xf>
    <xf numFmtId="49" fontId="23" fillId="0" borderId="63" xfId="0" applyNumberFormat="1" applyFont="1" applyBorder="1" applyAlignment="1" applyProtection="1">
      <alignment wrapText="1"/>
    </xf>
    <xf numFmtId="7" fontId="9" fillId="8" borderId="64" xfId="0" applyNumberFormat="1" applyFont="1" applyFill="1" applyBorder="1" applyAlignment="1" applyProtection="1">
      <alignment horizontal="right"/>
    </xf>
    <xf numFmtId="4" fontId="9" fillId="8" borderId="52" xfId="0" applyNumberFormat="1" applyFont="1" applyFill="1" applyBorder="1" applyAlignment="1">
      <alignment horizontal="center"/>
      <protection locked="0"/>
    </xf>
    <xf numFmtId="49" fontId="18" fillId="0" borderId="63" xfId="0" applyNumberFormat="1" applyFont="1" applyBorder="1" applyAlignment="1" applyProtection="1">
      <alignment wrapText="1"/>
    </xf>
    <xf numFmtId="49" fontId="18" fillId="0" borderId="65" xfId="0" applyNumberFormat="1" applyFont="1" applyBorder="1" applyAlignment="1" applyProtection="1">
      <alignment wrapText="1"/>
    </xf>
    <xf numFmtId="0" fontId="9" fillId="8" borderId="68" xfId="0" applyFont="1" applyFill="1" applyBorder="1" applyAlignment="1" applyProtection="1">
      <alignment horizontal="right"/>
    </xf>
    <xf numFmtId="49" fontId="32" fillId="0" borderId="63" xfId="0" applyNumberFormat="1" applyFont="1" applyBorder="1" applyAlignment="1" applyProtection="1">
      <alignment wrapText="1"/>
    </xf>
    <xf numFmtId="0" fontId="9" fillId="8" borderId="52" xfId="0" applyFont="1" applyFill="1" applyBorder="1" applyAlignment="1">
      <alignment horizontal="center"/>
      <protection locked="0"/>
    </xf>
    <xf numFmtId="0" fontId="9" fillId="8" borderId="52" xfId="0" applyFont="1" applyFill="1" applyBorder="1" applyAlignment="1">
      <alignment horizontal="right"/>
      <protection locked="0"/>
    </xf>
    <xf numFmtId="0" fontId="9" fillId="8" borderId="64" xfId="0" applyFont="1" applyFill="1" applyBorder="1" applyAlignment="1" applyProtection="1">
      <alignment horizontal="right"/>
    </xf>
    <xf numFmtId="49" fontId="32" fillId="0" borderId="65" xfId="0" applyNumberFormat="1" applyFont="1" applyBorder="1" applyAlignment="1" applyProtection="1">
      <alignment wrapText="1"/>
    </xf>
    <xf numFmtId="49" fontId="9" fillId="8" borderId="61" xfId="0" applyNumberFormat="1" applyFont="1" applyFill="1" applyBorder="1" applyAlignment="1" applyProtection="1">
      <alignment horizontal="center" wrapText="1"/>
    </xf>
    <xf numFmtId="3" fontId="9" fillId="8" borderId="61" xfId="0" applyNumberFormat="1" applyFont="1" applyFill="1" applyBorder="1" applyAlignment="1">
      <alignment horizontal="center"/>
      <protection locked="0"/>
    </xf>
    <xf numFmtId="7" fontId="9" fillId="8" borderId="62" xfId="0" applyNumberFormat="1" applyFont="1" applyFill="1" applyBorder="1" applyAlignment="1" applyProtection="1">
      <alignment horizontal="right"/>
    </xf>
    <xf numFmtId="167" fontId="9" fillId="8" borderId="51" xfId="0" applyNumberFormat="1" applyFont="1" applyFill="1" applyBorder="1" applyAlignment="1">
      <alignment horizontal="right"/>
      <protection locked="0"/>
    </xf>
    <xf numFmtId="167" fontId="9" fillId="0" borderId="64" xfId="0" applyNumberFormat="1" applyFont="1" applyBorder="1" applyAlignment="1" applyProtection="1">
      <alignment horizontal="right"/>
    </xf>
    <xf numFmtId="49" fontId="9" fillId="9" borderId="52" xfId="0" applyNumberFormat="1" applyFont="1" applyFill="1" applyBorder="1" applyAlignment="1" applyProtection="1">
      <alignment horizontal="center" wrapText="1"/>
    </xf>
    <xf numFmtId="167" fontId="9" fillId="8" borderId="52" xfId="0" applyNumberFormat="1" applyFont="1" applyFill="1" applyBorder="1" applyAlignment="1">
      <alignment horizontal="right"/>
      <protection locked="0"/>
    </xf>
    <xf numFmtId="0" fontId="0" fillId="8" borderId="61" xfId="0" applyFill="1" applyBorder="1">
      <alignment vertical="top"/>
      <protection locked="0"/>
    </xf>
    <xf numFmtId="4" fontId="9" fillId="8" borderId="61" xfId="0" applyNumberFormat="1" applyFont="1" applyFill="1" applyBorder="1" applyAlignment="1">
      <alignment horizontal="center"/>
      <protection locked="0"/>
    </xf>
    <xf numFmtId="0" fontId="32" fillId="0" borderId="53" xfId="0" applyFont="1" applyBorder="1" applyAlignment="1" applyProtection="1">
      <alignment horizontal="left" wrapText="1" indent="2"/>
    </xf>
    <xf numFmtId="0" fontId="33" fillId="8" borderId="51" xfId="0" applyFont="1" applyFill="1" applyBorder="1" applyAlignment="1" applyProtection="1">
      <alignment horizontal="center"/>
    </xf>
    <xf numFmtId="0" fontId="10" fillId="8" borderId="51" xfId="0" applyFont="1" applyFill="1" applyBorder="1" applyAlignment="1">
      <alignment horizontal="center"/>
      <protection locked="0"/>
    </xf>
    <xf numFmtId="0" fontId="9" fillId="0" borderId="52" xfId="0" applyFont="1" applyBorder="1" applyAlignment="1">
      <alignment horizontal="center"/>
      <protection locked="0"/>
    </xf>
    <xf numFmtId="0" fontId="11" fillId="0" borderId="53" xfId="0" applyFont="1" applyBorder="1" applyAlignment="1" applyProtection="1">
      <alignment horizontal="left" wrapText="1" indent="4"/>
    </xf>
    <xf numFmtId="0" fontId="28" fillId="3" borderId="72" xfId="0" applyFont="1" applyFill="1" applyBorder="1" applyAlignment="1">
      <alignment horizontal="center" vertical="top"/>
      <protection locked="0"/>
    </xf>
    <xf numFmtId="0" fontId="28" fillId="3" borderId="73" xfId="0" applyFont="1" applyFill="1" applyBorder="1" applyAlignment="1">
      <alignment horizontal="center" vertical="top"/>
      <protection locked="0"/>
    </xf>
    <xf numFmtId="0" fontId="29" fillId="4" borderId="72" xfId="0" applyFont="1" applyFill="1" applyBorder="1" applyAlignment="1">
      <alignment horizontal="center" vertical="center" wrapText="1"/>
      <protection locked="0"/>
    </xf>
    <xf numFmtId="167" fontId="29" fillId="4" borderId="73" xfId="0" applyNumberFormat="1" applyFont="1" applyFill="1" applyBorder="1" applyAlignment="1">
      <alignment horizontal="center" vertical="center" wrapText="1"/>
      <protection locked="0"/>
    </xf>
    <xf numFmtId="0" fontId="29" fillId="0" borderId="74" xfId="0" applyFont="1" applyBorder="1" applyAlignment="1">
      <alignment horizontal="center" vertical="center" wrapText="1"/>
      <protection locked="0"/>
    </xf>
    <xf numFmtId="0" fontId="29" fillId="0" borderId="71" xfId="0" applyFont="1" applyBorder="1" applyAlignment="1">
      <alignment horizontal="center" vertical="center" wrapText="1"/>
      <protection locked="0"/>
    </xf>
    <xf numFmtId="0" fontId="29" fillId="0" borderId="75" xfId="0" applyFont="1" applyBorder="1" applyAlignment="1">
      <alignment horizontal="center" vertical="center" wrapText="1"/>
      <protection locked="0"/>
    </xf>
    <xf numFmtId="0" fontId="27" fillId="0" borderId="76" xfId="0" applyFont="1" applyBorder="1" applyAlignment="1">
      <alignment horizontal="center" vertical="center" wrapText="1"/>
      <protection locked="0"/>
    </xf>
    <xf numFmtId="0" fontId="28" fillId="0" borderId="76" xfId="0" applyFont="1" applyBorder="1" applyAlignment="1">
      <alignment horizontal="right" vertical="center" wrapText="1"/>
      <protection locked="0"/>
    </xf>
    <xf numFmtId="167" fontId="29" fillId="0" borderId="76" xfId="0" applyNumberFormat="1" applyFont="1" applyBorder="1" applyAlignment="1">
      <alignment horizontal="center" vertical="center" wrapText="1"/>
      <protection locked="0"/>
    </xf>
    <xf numFmtId="167" fontId="27" fillId="0" borderId="76" xfId="0" applyNumberFormat="1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vertical="top" wrapText="1"/>
      <protection locked="0"/>
    </xf>
    <xf numFmtId="4" fontId="9" fillId="9" borderId="52" xfId="0" applyNumberFormat="1" applyFont="1" applyFill="1" applyBorder="1" applyAlignment="1">
      <alignment horizontal="center"/>
      <protection locked="0"/>
    </xf>
    <xf numFmtId="7" fontId="9" fillId="9" borderId="52" xfId="0" applyNumberFormat="1" applyFont="1" applyFill="1" applyBorder="1" applyAlignment="1">
      <alignment horizontal="right"/>
      <protection locked="0"/>
    </xf>
    <xf numFmtId="7" fontId="9" fillId="9" borderId="64" xfId="0" applyNumberFormat="1" applyFont="1" applyFill="1" applyBorder="1" applyAlignment="1" applyProtection="1">
      <alignment horizontal="right"/>
    </xf>
    <xf numFmtId="0" fontId="13" fillId="0" borderId="52" xfId="0" applyFont="1" applyBorder="1" applyAlignment="1" applyProtection="1">
      <alignment horizontal="left" wrapText="1" indent="2"/>
    </xf>
    <xf numFmtId="0" fontId="15" fillId="7" borderId="16" xfId="0" applyFont="1" applyFill="1" applyBorder="1" applyAlignment="1" applyProtection="1">
      <alignment vertical="center"/>
    </xf>
    <xf numFmtId="0" fontId="16" fillId="7" borderId="16" xfId="0" applyFont="1" applyFill="1" applyBorder="1" applyAlignment="1">
      <alignment vertical="center"/>
      <protection locked="0"/>
    </xf>
    <xf numFmtId="0" fontId="16" fillId="7" borderId="43" xfId="0" applyFont="1" applyFill="1" applyBorder="1" applyAlignment="1">
      <alignment vertical="center"/>
      <protection locked="0"/>
    </xf>
    <xf numFmtId="7" fontId="17" fillId="7" borderId="44" xfId="0" applyNumberFormat="1" applyFont="1" applyFill="1" applyBorder="1" applyAlignment="1" applyProtection="1">
      <alignment horizontal="right" vertical="center"/>
    </xf>
    <xf numFmtId="0" fontId="14" fillId="7" borderId="16" xfId="0" applyFont="1" applyFill="1" applyBorder="1" applyAlignment="1" applyProtection="1">
      <alignment vertical="center"/>
    </xf>
    <xf numFmtId="0" fontId="17" fillId="7" borderId="16" xfId="0" applyFont="1" applyFill="1" applyBorder="1" applyAlignment="1">
      <alignment vertical="center"/>
      <protection locked="0"/>
    </xf>
    <xf numFmtId="0" fontId="12" fillId="0" borderId="52" xfId="0" applyFont="1" applyBorder="1" applyAlignment="1" applyProtection="1">
      <alignment wrapText="1"/>
    </xf>
    <xf numFmtId="0" fontId="10" fillId="8" borderId="52" xfId="0" applyFont="1" applyFill="1" applyBorder="1" applyAlignment="1" applyProtection="1">
      <alignment horizontal="center"/>
    </xf>
    <xf numFmtId="0" fontId="33" fillId="8" borderId="52" xfId="0" applyFont="1" applyFill="1" applyBorder="1" applyAlignment="1" applyProtection="1">
      <alignment horizontal="center"/>
    </xf>
    <xf numFmtId="0" fontId="10" fillId="8" borderId="52" xfId="0" applyFont="1" applyFill="1" applyBorder="1" applyAlignment="1">
      <alignment horizontal="center"/>
      <protection locked="0"/>
    </xf>
    <xf numFmtId="0" fontId="10" fillId="8" borderId="64" xfId="0" applyFont="1" applyFill="1" applyBorder="1" applyAlignment="1" applyProtection="1">
      <alignment horizontal="right"/>
    </xf>
    <xf numFmtId="0" fontId="0" fillId="8" borderId="52" xfId="0" applyFill="1" applyBorder="1">
      <alignment vertical="top"/>
      <protection locked="0"/>
    </xf>
    <xf numFmtId="0" fontId="13" fillId="0" borderId="78" xfId="0" applyFont="1" applyBorder="1" applyAlignment="1" applyProtection="1">
      <alignment horizontal="left" vertical="center" wrapText="1" indent="1"/>
    </xf>
    <xf numFmtId="49" fontId="10" fillId="8" borderId="78" xfId="0" applyNumberFormat="1" applyFont="1" applyFill="1" applyBorder="1" applyAlignment="1" applyProtection="1">
      <alignment horizontal="center" wrapText="1"/>
    </xf>
    <xf numFmtId="166" fontId="10" fillId="8" borderId="78" xfId="0" applyNumberFormat="1" applyFont="1" applyFill="1" applyBorder="1" applyAlignment="1">
      <alignment horizontal="center"/>
      <protection locked="0"/>
    </xf>
    <xf numFmtId="7" fontId="9" fillId="8" borderId="78" xfId="0" applyNumberFormat="1" applyFont="1" applyFill="1" applyBorder="1" applyAlignment="1">
      <alignment horizontal="right"/>
      <protection locked="0"/>
    </xf>
    <xf numFmtId="7" fontId="10" fillId="8" borderId="77" xfId="0" applyNumberFormat="1" applyFont="1" applyFill="1" applyBorder="1" applyAlignment="1" applyProtection="1">
      <alignment horizontal="right"/>
    </xf>
    <xf numFmtId="7" fontId="9" fillId="0" borderId="79" xfId="0" applyNumberFormat="1" applyFont="1" applyBorder="1" applyAlignment="1" applyProtection="1">
      <alignment horizontal="right"/>
    </xf>
    <xf numFmtId="7" fontId="34" fillId="0" borderId="79" xfId="0" applyNumberFormat="1" applyFont="1" applyBorder="1" applyAlignment="1" applyProtection="1">
      <alignment horizontal="right"/>
    </xf>
    <xf numFmtId="49" fontId="18" fillId="0" borderId="80" xfId="0" applyNumberFormat="1" applyFont="1" applyBorder="1" applyAlignment="1" applyProtection="1">
      <alignment horizontal="left" wrapText="1"/>
    </xf>
    <xf numFmtId="49" fontId="18" fillId="0" borderId="81" xfId="0" applyNumberFormat="1" applyFont="1" applyBorder="1" applyAlignment="1" applyProtection="1">
      <alignment horizontal="left" wrapText="1"/>
    </xf>
    <xf numFmtId="7" fontId="17" fillId="5" borderId="83" xfId="0" applyNumberFormat="1" applyFont="1" applyFill="1" applyBorder="1" applyAlignment="1" applyProtection="1">
      <alignment horizontal="right" vertical="center"/>
    </xf>
    <xf numFmtId="0" fontId="17" fillId="7" borderId="85" xfId="0" applyFont="1" applyFill="1" applyBorder="1" applyProtection="1">
      <alignment vertical="top"/>
    </xf>
    <xf numFmtId="0" fontId="17" fillId="7" borderId="85" xfId="0" applyFont="1" applyFill="1" applyBorder="1">
      <alignment vertical="top"/>
      <protection locked="0"/>
    </xf>
    <xf numFmtId="7" fontId="24" fillId="7" borderId="86" xfId="0" applyNumberFormat="1" applyFont="1" applyFill="1" applyBorder="1" applyAlignment="1" applyProtection="1">
      <alignment horizontal="right" vertical="center"/>
    </xf>
    <xf numFmtId="2" fontId="9" fillId="0" borderId="53" xfId="0" applyNumberFormat="1" applyFont="1" applyBorder="1" applyAlignment="1">
      <alignment horizontal="center"/>
      <protection locked="0"/>
    </xf>
    <xf numFmtId="167" fontId="9" fillId="0" borderId="53" xfId="0" applyNumberFormat="1" applyFont="1" applyBorder="1" applyAlignment="1">
      <alignment horizontal="right"/>
      <protection locked="0"/>
    </xf>
    <xf numFmtId="167" fontId="9" fillId="0" borderId="66" xfId="0" applyNumberFormat="1" applyFont="1" applyBorder="1" applyAlignment="1" applyProtection="1">
      <alignment horizontal="right"/>
    </xf>
    <xf numFmtId="0" fontId="19" fillId="6" borderId="16" xfId="0" applyFont="1" applyFill="1" applyBorder="1" applyAlignment="1" applyProtection="1">
      <alignment vertical="center"/>
    </xf>
    <xf numFmtId="0" fontId="20" fillId="6" borderId="16" xfId="0" applyFont="1" applyFill="1" applyBorder="1" applyAlignment="1">
      <alignment vertical="center"/>
      <protection locked="0"/>
    </xf>
    <xf numFmtId="7" fontId="17" fillId="6" borderId="44" xfId="0" applyNumberFormat="1" applyFont="1" applyFill="1" applyBorder="1" applyAlignment="1" applyProtection="1">
      <alignment horizontal="right" vertical="center"/>
    </xf>
    <xf numFmtId="0" fontId="32" fillId="0" borderId="53" xfId="0" applyFont="1" applyBorder="1" applyAlignment="1" applyProtection="1">
      <alignment horizontal="left" wrapText="1" indent="1"/>
    </xf>
    <xf numFmtId="0" fontId="0" fillId="8" borderId="51" xfId="0" applyFill="1" applyBorder="1">
      <alignment vertical="top"/>
      <protection locked="0"/>
    </xf>
    <xf numFmtId="4" fontId="9" fillId="8" borderId="51" xfId="0" applyNumberFormat="1" applyFont="1" applyFill="1" applyBorder="1" applyAlignment="1">
      <alignment horizontal="center"/>
      <protection locked="0"/>
    </xf>
    <xf numFmtId="0" fontId="29" fillId="4" borderId="49" xfId="0" applyFont="1" applyFill="1" applyBorder="1" applyAlignment="1">
      <alignment horizontal="left" vertical="center" wrapText="1"/>
      <protection locked="0"/>
    </xf>
    <xf numFmtId="0" fontId="2" fillId="2" borderId="1" xfId="0" applyFont="1" applyFill="1" applyBorder="1" applyAlignment="1">
      <alignment horizontal="center" vertical="center" wrapText="1"/>
      <protection locked="0"/>
    </xf>
    <xf numFmtId="0" fontId="3" fillId="2" borderId="21" xfId="0" applyFont="1" applyFill="1" applyBorder="1" applyAlignment="1">
      <alignment horizontal="center" vertical="center" wrapText="1"/>
      <protection locked="0"/>
    </xf>
    <xf numFmtId="0" fontId="4" fillId="0" borderId="21" xfId="0" applyFont="1" applyBorder="1" applyAlignment="1">
      <alignment horizontal="center" vertical="center"/>
      <protection locked="0"/>
    </xf>
    <xf numFmtId="0" fontId="4" fillId="2" borderId="3" xfId="0" applyFont="1" applyFill="1" applyBorder="1" applyAlignment="1">
      <alignment vertical="center"/>
      <protection locked="0"/>
    </xf>
    <xf numFmtId="0" fontId="5" fillId="2" borderId="13" xfId="0" applyFont="1" applyFill="1" applyBorder="1" applyAlignment="1">
      <alignment horizontal="center" vertical="center" wrapText="1"/>
      <protection locked="0"/>
    </xf>
    <xf numFmtId="0" fontId="0" fillId="2" borderId="19" xfId="0" applyFill="1" applyBorder="1">
      <alignment vertical="top"/>
      <protection locked="0"/>
    </xf>
    <xf numFmtId="0" fontId="0" fillId="2" borderId="19" xfId="0" applyFill="1" applyBorder="1" applyAlignment="1">
      <alignment horizontal="center" vertical="top"/>
      <protection locked="0"/>
    </xf>
    <xf numFmtId="0" fontId="0" fillId="2" borderId="15" xfId="0" applyFill="1" applyBorder="1">
      <alignment vertical="top"/>
      <protection locked="0"/>
    </xf>
    <xf numFmtId="0" fontId="6" fillId="2" borderId="6" xfId="0" applyFont="1" applyFill="1" applyBorder="1" applyAlignment="1">
      <alignment horizontal="center" vertical="center"/>
      <protection locked="0"/>
    </xf>
    <xf numFmtId="0" fontId="0" fillId="2" borderId="20" xfId="0" applyFill="1" applyBorder="1">
      <alignment vertical="top"/>
      <protection locked="0"/>
    </xf>
    <xf numFmtId="0" fontId="0" fillId="2" borderId="20" xfId="0" applyFill="1" applyBorder="1" applyAlignment="1">
      <alignment horizontal="center" vertical="top"/>
      <protection locked="0"/>
    </xf>
    <xf numFmtId="0" fontId="0" fillId="2" borderId="8" xfId="0" applyFill="1" applyBorder="1" applyAlignment="1">
      <alignment horizontal="center" vertical="top"/>
      <protection locked="0"/>
    </xf>
    <xf numFmtId="0" fontId="27" fillId="0" borderId="6" xfId="0" applyFont="1" applyBorder="1" applyAlignment="1">
      <alignment horizontal="center" vertical="top"/>
      <protection locked="0"/>
    </xf>
    <xf numFmtId="0" fontId="27" fillId="0" borderId="20" xfId="0" applyFont="1" applyBorder="1" applyAlignment="1">
      <alignment horizontal="center" vertical="top"/>
      <protection locked="0"/>
    </xf>
    <xf numFmtId="0" fontId="27" fillId="0" borderId="8" xfId="0" applyFont="1" applyBorder="1" applyAlignment="1">
      <alignment horizontal="center" vertical="top"/>
      <protection locked="0"/>
    </xf>
    <xf numFmtId="167" fontId="36" fillId="6" borderId="49" xfId="0" applyNumberFormat="1" applyFont="1" applyFill="1" applyBorder="1" applyAlignment="1">
      <alignment horizontal="center" vertical="center" wrapText="1"/>
      <protection locked="0"/>
    </xf>
    <xf numFmtId="0" fontId="36" fillId="6" borderId="49" xfId="0" applyFont="1" applyFill="1" applyBorder="1" applyAlignment="1">
      <alignment horizontal="center" vertical="center" wrapText="1"/>
      <protection locked="0"/>
    </xf>
    <xf numFmtId="0" fontId="27" fillId="6" borderId="49" xfId="0" applyFont="1" applyFill="1" applyBorder="1" applyAlignment="1">
      <alignment horizontal="center" vertical="center" wrapText="1"/>
      <protection locked="0"/>
    </xf>
    <xf numFmtId="0" fontId="28" fillId="3" borderId="23" xfId="0" applyFont="1" applyFill="1" applyBorder="1" applyAlignment="1">
      <alignment horizontal="center" vertical="top"/>
      <protection locked="0"/>
    </xf>
    <xf numFmtId="0" fontId="28" fillId="3" borderId="24" xfId="0" applyFont="1" applyFill="1" applyBorder="1" applyAlignment="1">
      <alignment horizontal="center" vertical="top"/>
      <protection locked="0"/>
    </xf>
    <xf numFmtId="0" fontId="28" fillId="3" borderId="25" xfId="0" applyFont="1" applyFill="1" applyBorder="1" applyAlignment="1">
      <alignment horizontal="center" vertical="top"/>
      <protection locked="0"/>
    </xf>
    <xf numFmtId="0" fontId="28" fillId="3" borderId="69" xfId="0" applyFont="1" applyFill="1" applyBorder="1" applyAlignment="1">
      <alignment horizontal="center" vertical="top"/>
      <protection locked="0"/>
    </xf>
    <xf numFmtId="0" fontId="28" fillId="3" borderId="70" xfId="0" applyFont="1" applyFill="1" applyBorder="1" applyAlignment="1">
      <alignment horizontal="center" vertical="top"/>
      <protection locked="0"/>
    </xf>
    <xf numFmtId="0" fontId="29" fillId="0" borderId="74" xfId="0" applyFont="1" applyBorder="1" applyAlignment="1">
      <alignment horizontal="center" vertical="center" wrapText="1"/>
      <protection locked="0"/>
    </xf>
    <xf numFmtId="0" fontId="29" fillId="0" borderId="71" xfId="0" applyFont="1" applyBorder="1" applyAlignment="1">
      <alignment horizontal="center" vertical="center" wrapText="1"/>
      <protection locked="0"/>
    </xf>
    <xf numFmtId="0" fontId="29" fillId="0" borderId="75" xfId="0" applyFont="1" applyBorder="1" applyAlignment="1">
      <alignment horizontal="center" vertical="center" wrapText="1"/>
      <protection locked="0"/>
    </xf>
    <xf numFmtId="49" fontId="19" fillId="4" borderId="42" xfId="0" applyNumberFormat="1" applyFont="1" applyFill="1" applyBorder="1" applyAlignment="1" applyProtection="1">
      <alignment horizontal="right" vertical="center" wrapText="1"/>
    </xf>
    <xf numFmtId="49" fontId="19" fillId="4" borderId="16" xfId="0" applyNumberFormat="1" applyFont="1" applyFill="1" applyBorder="1" applyAlignment="1" applyProtection="1">
      <alignment horizontal="right" vertical="center" wrapText="1"/>
    </xf>
    <xf numFmtId="49" fontId="17" fillId="5" borderId="13" xfId="0" applyNumberFormat="1" applyFont="1" applyFill="1" applyBorder="1" applyAlignment="1" applyProtection="1">
      <alignment vertical="center" wrapText="1"/>
    </xf>
    <xf numFmtId="0" fontId="17" fillId="5" borderId="19" xfId="0" applyFont="1" applyFill="1" applyBorder="1" applyAlignment="1" applyProtection="1">
      <alignment vertical="center"/>
    </xf>
    <xf numFmtId="0" fontId="17" fillId="5" borderId="19" xfId="0" applyFont="1" applyFill="1" applyBorder="1" applyAlignment="1">
      <alignment horizontal="center" vertical="center"/>
      <protection locked="0"/>
    </xf>
    <xf numFmtId="0" fontId="17" fillId="5" borderId="19" xfId="0" applyFont="1" applyFill="1" applyBorder="1" applyAlignment="1">
      <alignment vertical="center"/>
      <protection locked="0"/>
    </xf>
    <xf numFmtId="49" fontId="17" fillId="3" borderId="13" xfId="0" applyNumberFormat="1" applyFont="1" applyFill="1" applyBorder="1" applyAlignment="1" applyProtection="1">
      <alignment horizontal="right" vertical="center" wrapText="1"/>
    </xf>
    <xf numFmtId="49" fontId="17" fillId="3" borderId="19" xfId="0" applyNumberFormat="1" applyFont="1" applyFill="1" applyBorder="1" applyAlignment="1" applyProtection="1">
      <alignment horizontal="right" vertical="center" wrapText="1"/>
    </xf>
    <xf numFmtId="49" fontId="17" fillId="5" borderId="58" xfId="0" applyNumberFormat="1" applyFont="1" applyFill="1" applyBorder="1" applyAlignment="1">
      <alignment vertical="center" wrapText="1"/>
      <protection locked="0"/>
    </xf>
    <xf numFmtId="0" fontId="17" fillId="5" borderId="17" xfId="0" applyFont="1" applyFill="1" applyBorder="1" applyAlignment="1">
      <alignment vertical="center"/>
      <protection locked="0"/>
    </xf>
    <xf numFmtId="0" fontId="17" fillId="5" borderId="17" xfId="0" applyFont="1" applyFill="1" applyBorder="1" applyAlignment="1">
      <alignment horizontal="center" vertical="center"/>
      <protection locked="0"/>
    </xf>
    <xf numFmtId="49" fontId="17" fillId="5" borderId="4" xfId="0" applyNumberFormat="1" applyFont="1" applyFill="1" applyBorder="1" applyAlignment="1">
      <alignment vertical="center" wrapText="1"/>
      <protection locked="0"/>
    </xf>
    <xf numFmtId="0" fontId="17" fillId="5" borderId="0" xfId="0" applyFont="1" applyFill="1" applyAlignment="1">
      <alignment vertical="center"/>
      <protection locked="0"/>
    </xf>
    <xf numFmtId="0" fontId="17" fillId="5" borderId="0" xfId="0" applyFont="1" applyFill="1" applyAlignment="1">
      <alignment horizontal="center" vertical="center"/>
      <protection locked="0"/>
    </xf>
    <xf numFmtId="49" fontId="38" fillId="5" borderId="55" xfId="0" applyNumberFormat="1" applyFont="1" applyFill="1" applyBorder="1" applyAlignment="1" applyProtection="1">
      <alignment horizontal="center" vertical="center" wrapText="1"/>
    </xf>
    <xf numFmtId="49" fontId="38" fillId="5" borderId="56" xfId="0" applyNumberFormat="1" applyFont="1" applyFill="1" applyBorder="1" applyAlignment="1" applyProtection="1">
      <alignment horizontal="center" vertical="center" wrapText="1"/>
    </xf>
    <xf numFmtId="49" fontId="38" fillId="5" borderId="57" xfId="0" applyNumberFormat="1" applyFont="1" applyFill="1" applyBorder="1" applyAlignment="1" applyProtection="1">
      <alignment horizontal="center" vertical="center" wrapText="1"/>
    </xf>
    <xf numFmtId="49" fontId="38" fillId="5" borderId="46" xfId="0" applyNumberFormat="1" applyFont="1" applyFill="1" applyBorder="1" applyAlignment="1" applyProtection="1">
      <alignment horizontal="center" vertical="center" wrapText="1"/>
    </xf>
    <xf numFmtId="49" fontId="38" fillId="5" borderId="47" xfId="0" applyNumberFormat="1" applyFont="1" applyFill="1" applyBorder="1" applyAlignment="1" applyProtection="1">
      <alignment horizontal="center" vertical="center" wrapText="1"/>
    </xf>
    <xf numFmtId="49" fontId="38" fillId="5" borderId="87" xfId="0" applyNumberFormat="1" applyFont="1" applyFill="1" applyBorder="1" applyAlignment="1" applyProtection="1">
      <alignment horizontal="center" vertical="center" wrapText="1"/>
    </xf>
    <xf numFmtId="49" fontId="17" fillId="3" borderId="46" xfId="0" applyNumberFormat="1" applyFont="1" applyFill="1" applyBorder="1" applyAlignment="1" applyProtection="1">
      <alignment horizontal="right" vertical="center" wrapText="1"/>
    </xf>
    <xf numFmtId="49" fontId="17" fillId="3" borderId="47" xfId="0" applyNumberFormat="1" applyFont="1" applyFill="1" applyBorder="1" applyAlignment="1" applyProtection="1">
      <alignment horizontal="right" vertical="center" wrapText="1"/>
    </xf>
    <xf numFmtId="49" fontId="17" fillId="3" borderId="4" xfId="0" applyNumberFormat="1" applyFont="1" applyFill="1" applyBorder="1" applyAlignment="1" applyProtection="1">
      <alignment horizontal="right" vertical="center" wrapText="1"/>
    </xf>
    <xf numFmtId="49" fontId="17" fillId="3" borderId="0" xfId="0" applyNumberFormat="1" applyFont="1" applyFill="1" applyAlignment="1" applyProtection="1">
      <alignment horizontal="right" vertical="center" wrapText="1"/>
    </xf>
    <xf numFmtId="0" fontId="4" fillId="2" borderId="2" xfId="0" applyFont="1" applyFill="1" applyBorder="1" applyAlignment="1">
      <alignment vertical="center"/>
      <protection locked="0"/>
    </xf>
    <xf numFmtId="0" fontId="0" fillId="0" borderId="2" xfId="0" applyBorder="1">
      <alignment vertical="top"/>
      <protection locked="0"/>
    </xf>
    <xf numFmtId="0" fontId="4" fillId="0" borderId="2" xfId="0" applyFont="1" applyBorder="1" applyAlignment="1">
      <alignment horizontal="center" vertical="center"/>
      <protection locked="0"/>
    </xf>
    <xf numFmtId="0" fontId="4" fillId="0" borderId="3" xfId="0" applyFont="1" applyBorder="1" applyAlignment="1">
      <alignment vertical="center"/>
      <protection locked="0"/>
    </xf>
    <xf numFmtId="0" fontId="0" fillId="2" borderId="7" xfId="0" applyFill="1" applyBorder="1">
      <alignment vertical="top"/>
      <protection locked="0"/>
    </xf>
    <xf numFmtId="0" fontId="0" fillId="2" borderId="7" xfId="0" applyFill="1" applyBorder="1" applyAlignment="1">
      <alignment horizontal="center" vertical="top"/>
      <protection locked="0"/>
    </xf>
    <xf numFmtId="0" fontId="6" fillId="2" borderId="21" xfId="0" applyFont="1" applyFill="1" applyBorder="1" applyAlignment="1">
      <alignment horizontal="center" vertical="center"/>
      <protection locked="0"/>
    </xf>
    <xf numFmtId="0" fontId="30" fillId="0" borderId="19" xfId="0" applyFont="1" applyBorder="1" applyAlignment="1">
      <alignment horizontal="center" vertical="center"/>
      <protection locked="0"/>
    </xf>
    <xf numFmtId="49" fontId="14" fillId="4" borderId="42" xfId="0" applyNumberFormat="1" applyFont="1" applyFill="1" applyBorder="1" applyAlignment="1" applyProtection="1">
      <alignment horizontal="right" vertical="center" wrapText="1"/>
    </xf>
    <xf numFmtId="49" fontId="14" fillId="4" borderId="16" xfId="0" applyNumberFormat="1" applyFont="1" applyFill="1" applyBorder="1" applyAlignment="1" applyProtection="1">
      <alignment horizontal="right" vertical="center" wrapText="1"/>
    </xf>
    <xf numFmtId="49" fontId="14" fillId="7" borderId="42" xfId="0" applyNumberFormat="1" applyFont="1" applyFill="1" applyBorder="1" applyAlignment="1" applyProtection="1">
      <alignment horizontal="right" vertical="center" wrapText="1"/>
    </xf>
    <xf numFmtId="49" fontId="14" fillId="7" borderId="16" xfId="0" applyNumberFormat="1" applyFont="1" applyFill="1" applyBorder="1" applyAlignment="1" applyProtection="1">
      <alignment horizontal="right" vertical="center" wrapText="1"/>
    </xf>
    <xf numFmtId="49" fontId="17" fillId="5" borderId="82" xfId="0" applyNumberFormat="1" applyFont="1" applyFill="1" applyBorder="1" applyAlignment="1" applyProtection="1">
      <alignment vertical="center" wrapText="1"/>
    </xf>
    <xf numFmtId="0" fontId="17" fillId="5" borderId="18" xfId="0" applyFont="1" applyFill="1" applyBorder="1" applyAlignment="1" applyProtection="1">
      <alignment vertical="center"/>
    </xf>
    <xf numFmtId="0" fontId="17" fillId="5" borderId="18" xfId="0" applyFont="1" applyFill="1" applyBorder="1" applyAlignment="1">
      <alignment horizontal="center" vertical="center"/>
      <protection locked="0"/>
    </xf>
    <xf numFmtId="0" fontId="17" fillId="5" borderId="18" xfId="0" applyFont="1" applyFill="1" applyBorder="1" applyAlignment="1">
      <alignment vertical="center"/>
      <protection locked="0"/>
    </xf>
    <xf numFmtId="49" fontId="14" fillId="7" borderId="84" xfId="0" applyNumberFormat="1" applyFont="1" applyFill="1" applyBorder="1" applyAlignment="1" applyProtection="1">
      <alignment horizontal="right" vertical="center" wrapText="1"/>
    </xf>
    <xf numFmtId="49" fontId="14" fillId="7" borderId="85" xfId="0" applyNumberFormat="1" applyFont="1" applyFill="1" applyBorder="1" applyAlignment="1" applyProtection="1">
      <alignment horizontal="right" vertical="center" wrapText="1"/>
    </xf>
    <xf numFmtId="0" fontId="22" fillId="3" borderId="0" xfId="0" applyFont="1" applyFill="1" applyAlignment="1" applyProtection="1">
      <alignment horizontal="right" vertical="center"/>
    </xf>
    <xf numFmtId="0" fontId="22" fillId="3" borderId="0" xfId="0" applyFont="1" applyFill="1" applyAlignment="1">
      <alignment horizontal="right" vertical="center"/>
      <protection locked="0"/>
    </xf>
    <xf numFmtId="0" fontId="22" fillId="3" borderId="19" xfId="0" applyFont="1" applyFill="1" applyBorder="1" applyAlignment="1" applyProtection="1">
      <alignment horizontal="right" vertical="center"/>
    </xf>
    <xf numFmtId="0" fontId="22" fillId="3" borderId="19" xfId="0" applyFont="1" applyFill="1" applyBorder="1" applyAlignment="1">
      <alignment horizontal="right" vertical="center"/>
      <protection locked="0"/>
    </xf>
    <xf numFmtId="0" fontId="21" fillId="3" borderId="0" xfId="0" applyFont="1" applyFill="1" applyAlignment="1" applyProtection="1">
      <alignment horizontal="right" vertical="top"/>
    </xf>
    <xf numFmtId="0" fontId="21" fillId="3" borderId="0" xfId="0" applyFont="1" applyFill="1" applyAlignment="1">
      <alignment horizontal="right" vertical="top"/>
      <protection locked="0"/>
    </xf>
    <xf numFmtId="49" fontId="19" fillId="6" borderId="42" xfId="0" applyNumberFormat="1" applyFont="1" applyFill="1" applyBorder="1" applyAlignment="1" applyProtection="1">
      <alignment horizontal="right" vertical="center" wrapText="1"/>
    </xf>
    <xf numFmtId="49" fontId="19" fillId="6" borderId="16" xfId="0" applyNumberFormat="1" applyFont="1" applyFill="1" applyBorder="1" applyAlignment="1" applyProtection="1">
      <alignment horizontal="right" vertical="center" wrapText="1"/>
    </xf>
    <xf numFmtId="0" fontId="31" fillId="0" borderId="48" xfId="0" applyFont="1" applyBorder="1" applyAlignment="1" applyProtection="1">
      <alignment horizontal="center" vertical="top"/>
    </xf>
    <xf numFmtId="49" fontId="14" fillId="6" borderId="42" xfId="0" applyNumberFormat="1" applyFont="1" applyFill="1" applyBorder="1" applyAlignment="1" applyProtection="1">
      <alignment horizontal="right" vertical="center" wrapText="1"/>
    </xf>
    <xf numFmtId="49" fontId="14" fillId="6" borderId="16" xfId="0" applyNumberFormat="1" applyFont="1" applyFill="1" applyBorder="1" applyAlignment="1" applyProtection="1">
      <alignment horizontal="right" vertical="center" wrapText="1"/>
    </xf>
    <xf numFmtId="0" fontId="22" fillId="3" borderId="14" xfId="0" applyFont="1" applyFill="1" applyBorder="1" applyAlignment="1" applyProtection="1">
      <alignment horizontal="right" vertical="center"/>
    </xf>
    <xf numFmtId="0" fontId="22" fillId="3" borderId="14" xfId="0" applyFont="1" applyFill="1" applyBorder="1" applyAlignment="1">
      <alignment horizontal="right" vertical="center"/>
      <protection locked="0"/>
    </xf>
    <xf numFmtId="0" fontId="10" fillId="0" borderId="52" xfId="0" applyFont="1" applyFill="1" applyBorder="1" applyAlignment="1" applyProtection="1">
      <alignment horizontal="center"/>
    </xf>
    <xf numFmtId="0" fontId="9" fillId="0" borderId="52" xfId="0" applyFont="1" applyFill="1" applyBorder="1" applyAlignment="1">
      <alignment horizontal="center"/>
      <protection locked="0"/>
    </xf>
    <xf numFmtId="167" fontId="9" fillId="0" borderId="52" xfId="0" applyNumberFormat="1" applyFont="1" applyFill="1" applyBorder="1" applyAlignment="1">
      <alignment horizontal="right"/>
      <protection locked="0"/>
    </xf>
    <xf numFmtId="0" fontId="9" fillId="0" borderId="64" xfId="0" applyFont="1" applyFill="1" applyBorder="1" applyAlignment="1" applyProtection="1">
      <alignment horizontal="right"/>
    </xf>
  </cellXfs>
  <cellStyles count="9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Currency [0] 2" xfId="7" xr:uid="{1A167B4A-B38A-44D0-99A5-DB9BB21A799D}"/>
    <cellStyle name="Currency 2" xfId="6" xr:uid="{07816817-1452-4697-817B-12B1197E5D11}"/>
    <cellStyle name="Monétaire" xfId="8" builtinId="4"/>
    <cellStyle name="Normal" xfId="0" builtinId="0"/>
    <cellStyle name="Percent" xfId="1" xr:uid="{00000000-0005-0000-0000-000005000000}"/>
  </cellStyles>
  <dxfs count="0"/>
  <tableStyles count="0" defaultTableStyle="TableStyleMedium2"/>
  <colors>
    <mruColors>
      <color rgb="FFF2F2F2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47624</xdr:rowOff>
    </xdr:from>
    <xdr:to>
      <xdr:col>1</xdr:col>
      <xdr:colOff>50524</xdr:colOff>
      <xdr:row>1</xdr:row>
      <xdr:rowOff>38099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4C85BD2-19F9-48B8-9D6F-A46BAF80F62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96DC02F-14D9-4662-8990-739C28CA2D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B759C55-B0E6-4163-B112-B258505C8CB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81190AF-23F7-4264-AE0C-086CC8F059F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9C14CE58-D1CC-4139-83FB-242C05E6BC0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8A07A958-4BD7-41E6-95CA-3386C75A3A0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F82EE577-96AF-43E3-9ED3-2FBE3334BC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D74BC076-A4C1-4798-B340-AA2D107164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D816837-CF9E-4198-B0E3-2EBFEDA806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1E12C56-75B1-491C-9D8F-918745AB7DE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FE7C832-BF8D-4CC7-A690-6B7972E1A7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A198038-773D-44C2-BB88-7C8AF56A5A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B0F1AFB-8BFD-4668-9D99-644BD70077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5D8E7D5B-656E-45F3-B9F0-44B3A3A0B0E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AB7D3FA4-9D08-41A8-8F30-B0441AD76B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4BE8D6D-F19D-48C2-8763-3F0DCAB413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D1F85CA-A0E2-4C99-ABAE-21E4739637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7EA0A0C7-1CCF-47D6-839F-B9EEA8A296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219AE8D8-2A0F-49D8-9466-0FE4B8BDE8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622D057B-5221-4A79-BE52-3C5A57EBD7B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889A6944-D724-4099-875D-9081D2E78A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8DE6D34D-B48E-47EE-B1AD-630DF530370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91D3E673-42EA-4887-986A-E5E78676D3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92077FA9-D319-4B4C-BD2B-2018E1FAB0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6E1A63A1-D5B6-4962-86ED-4284272A13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3DF31FC6-1236-4A0E-90D2-7078E06BD4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6A1D2CAD-A4C9-4AB4-9EBD-0530ABB8E1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A53B1FAE-2362-4BD0-BCB8-DFA0E37B4D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765CD1C3-85BC-43E4-973E-AE46D21D240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1193673E-B02E-4C37-AADA-B3660C8C6C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6763C85F-7497-431C-8765-DC9D260886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36D9AD81-8861-4205-A6B8-D7E6B8B8FD4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A9BC5662-5010-4604-A764-243D2DBFA14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A3B24C55-4B0A-421D-A687-FFEBD0E06B0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7C4C652D-E76C-4572-BB56-AB126017747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id="{5D3F16DB-1D52-49B9-9104-35AB3D1240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id="{B97CFEB3-6DFF-4047-9010-8324C6D2E43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id="{E5A23CDB-08E9-43C7-B992-EFFE39F891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id="{E635EC1F-A861-4ABD-8943-65D544FA55D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40D73E1A-3C72-4484-B62F-BA7B4752B3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3" name="Image 32">
          <a:extLst>
            <a:ext uri="{FF2B5EF4-FFF2-40B4-BE49-F238E27FC236}">
              <a16:creationId xmlns:a16="http://schemas.microsoft.com/office/drawing/2014/main" id="{0281E054-75D0-4C78-B998-DD29E29BAC5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34" name="Image 33">
          <a:extLst>
            <a:ext uri="{FF2B5EF4-FFF2-40B4-BE49-F238E27FC236}">
              <a16:creationId xmlns:a16="http://schemas.microsoft.com/office/drawing/2014/main" id="{48092592-94A7-47E2-8C60-7CD280E7ED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5" name="Image 34">
          <a:extLst>
            <a:ext uri="{FF2B5EF4-FFF2-40B4-BE49-F238E27FC236}">
              <a16:creationId xmlns:a16="http://schemas.microsoft.com/office/drawing/2014/main" id="{12DE2FED-E863-4504-90A2-778D5DFECC3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id="{5C7E2B44-C609-4C82-9FA2-4C7E691357C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id="{64236EA0-8975-4579-8D7E-7BD2986FF4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487511E4-66C9-4301-A9BA-6A92302A45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23D442CD-3A5A-4F8B-AB9F-DC6BF12400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28504DD7-3ECB-4739-BC9A-83BD44A4A6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3BAE7EB3-DE56-424D-A71C-8089846672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2ACB9D75-0D20-4AA4-BF24-6E0AF11E48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43" name="Image 42">
          <a:extLst>
            <a:ext uri="{FF2B5EF4-FFF2-40B4-BE49-F238E27FC236}">
              <a16:creationId xmlns:a16="http://schemas.microsoft.com/office/drawing/2014/main" id="{8E62863E-2504-45C9-830B-83BA5E7B950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6101937A-FF6E-409D-91E0-398348D6280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45" name="Image 44">
          <a:extLst>
            <a:ext uri="{FF2B5EF4-FFF2-40B4-BE49-F238E27FC236}">
              <a16:creationId xmlns:a16="http://schemas.microsoft.com/office/drawing/2014/main" id="{0207FFF3-264D-436A-A6D8-3DB5A5322C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3BDC1E21-B2C4-4B47-B757-F4D3E87D409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47" name="Image 46">
          <a:extLst>
            <a:ext uri="{FF2B5EF4-FFF2-40B4-BE49-F238E27FC236}">
              <a16:creationId xmlns:a16="http://schemas.microsoft.com/office/drawing/2014/main" id="{F26B3C85-B0CC-4A54-9388-B32C70CE52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70272602-8BC9-4A3A-B1DF-2A917829CC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49" name="Image 48">
          <a:extLst>
            <a:ext uri="{FF2B5EF4-FFF2-40B4-BE49-F238E27FC236}">
              <a16:creationId xmlns:a16="http://schemas.microsoft.com/office/drawing/2014/main" id="{9E178B41-0E22-4117-81B7-764C6EDA20E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FC93F90C-5E10-4F68-8B81-69F8CDA3CD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51" name="Image 50">
          <a:extLst>
            <a:ext uri="{FF2B5EF4-FFF2-40B4-BE49-F238E27FC236}">
              <a16:creationId xmlns:a16="http://schemas.microsoft.com/office/drawing/2014/main" id="{DDC7B4DC-B76D-421C-8081-1798F0735D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52" name="Image 51">
          <a:extLst>
            <a:ext uri="{FF2B5EF4-FFF2-40B4-BE49-F238E27FC236}">
              <a16:creationId xmlns:a16="http://schemas.microsoft.com/office/drawing/2014/main" id="{2B442E47-879B-4A1A-AF57-643ED7C8CA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53" name="Image 52">
          <a:extLst>
            <a:ext uri="{FF2B5EF4-FFF2-40B4-BE49-F238E27FC236}">
              <a16:creationId xmlns:a16="http://schemas.microsoft.com/office/drawing/2014/main" id="{328492A0-0118-42D8-865E-194522F9283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8F25E0E-BB16-41CF-B4E9-7877F2C8009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58BAEC9-AA52-40B7-993C-DAF191C4B86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A27CB50-AFDE-4B4A-A344-C69AD0B2A4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447EBB2-DB54-4AD1-86D1-2A8004F4252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320AB40-32AA-421F-BA86-8FB9333E677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E7C74D1-B9DE-4116-8259-744911F557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5D1DB15-3AE0-4085-8136-619F3CBFDD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64D4FC86-9743-468D-AE78-372585F304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3DBF6769-AE4C-4644-8928-6377460A9BB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BD07EF9B-A784-4CE8-806D-2166EAA20A3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20DD8FE4-8F76-4EEA-ACA6-AB01E19D3D4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0E17A0F4-C284-4989-A8E5-6EBF168B5C5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268BAFEC-0F8C-4695-B682-704C029657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32FB598D-AD09-4A01-96C0-237FFD2E7C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5FC46867-0552-41BE-8C11-73A75C8D15F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BD7036A4-9281-4D28-A7A8-BAF6E14D2B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96F39D94-5C95-494F-B1E4-3C60678B04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3E4D99F2-4C3A-4230-927D-9CEDEB7BDE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1A4C3538-C279-4CB6-8493-A45232C1A0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547496EC-26BC-42BB-B23A-05738FC9FD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45EE60C5-B800-49FD-B479-B28347B91B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B727E926-3428-4D7D-9DC7-4FAB41322A5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D01A9580-7218-4AB8-A5B1-F9638050A68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2FA0B364-4D9D-4A3B-B5B3-D6DB175FF3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CCC897DA-FC9E-4C59-98CC-8B3D89B447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AFF86E7C-C165-45EB-875C-8E0332BF54B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F34A52-CD07-4E55-A04D-7A85AB6E07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51D6544-CB57-4263-AC07-B3208A10EE2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BED4CFA-E6B4-4C93-AACA-BA54738538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DDCE60B1-899B-4975-9A08-4D4F59DB43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B1990C9-FEF8-40F1-9549-5BD2F343CFD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AF5C5F2-B1AC-48F2-8757-52378CD90D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D08ADAC-3AAF-4F76-AA23-1FFB1D6602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5DBFABA2-A8CB-4590-BFAF-01F8D499EE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DD0FFC45-00D8-4948-89DD-233422586B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383428BF-89E3-4192-B9E3-0B18C5F159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D46ADA9D-FF56-4BC1-B122-19AE61F7B52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BEC46CE5-DAF0-41D5-83BF-197FC9E159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756481F7-7BFB-4A96-88B9-0FFE2B2CD7E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D76720FE-B45D-4F6E-ACE2-0E7F84392D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886BE66E-CDF6-41A8-9ACE-A638969817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D40A7269-4A91-4ED4-ADF1-A4C2D68EAE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4885C787-5ABE-470D-97B9-DCC8C09064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1C5C6E41-66D1-4387-BB33-F1D027224B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2A9793EE-B47D-4F17-B25D-9A03228E7B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326AE33-95A3-4004-9851-0D138CD5D8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256912-86B7-424D-983E-1431961C27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15BC3FA5-E289-4194-A6EE-0F4F2BA0A3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68EB1750-388D-46A8-9A55-5F23CE72CC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5" name="Image 24">
          <a:extLst>
            <a:ext uri="{FF2B5EF4-FFF2-40B4-BE49-F238E27FC236}">
              <a16:creationId xmlns:a16="http://schemas.microsoft.com/office/drawing/2014/main" id="{8B0A20FE-FC58-41ED-8B39-AC13C4CEC4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A17EAAF9-2A2B-4F0A-AE2A-A7A5CDE6D03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17FB4C5C-1024-44F3-9B02-42AF1E00E5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id="{26C0E79C-95B0-4BF0-9AA7-0BEDF58A8C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id="{6792C5D0-68E8-4BA3-80E7-7177B9147B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id="{91F56B2E-F97A-4CD6-A9C6-E7C35A1B07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id="{7006B262-470A-44AB-8466-F3E2C28CA8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65812</xdr:colOff>
      <xdr:row>1</xdr:row>
      <xdr:rowOff>38100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A0834F26-E2AE-4A8B-AFB7-E5E476F440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894486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3" name="Image 32">
          <a:extLst>
            <a:ext uri="{FF2B5EF4-FFF2-40B4-BE49-F238E27FC236}">
              <a16:creationId xmlns:a16="http://schemas.microsoft.com/office/drawing/2014/main" id="{65A0F091-BBC5-4CA4-9DA1-82880EF8CE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34" name="Image 33">
          <a:extLst>
            <a:ext uri="{FF2B5EF4-FFF2-40B4-BE49-F238E27FC236}">
              <a16:creationId xmlns:a16="http://schemas.microsoft.com/office/drawing/2014/main" id="{82E8F36B-341B-4315-AF30-49F9C4FE00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5" name="Image 34">
          <a:extLst>
            <a:ext uri="{FF2B5EF4-FFF2-40B4-BE49-F238E27FC236}">
              <a16:creationId xmlns:a16="http://schemas.microsoft.com/office/drawing/2014/main" id="{CCF6A990-5ABC-4061-9660-7F80A28C80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id="{37B92DF4-0EAD-436B-816D-6DBB427EE85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7" name="Image 36">
          <a:extLst>
            <a:ext uri="{FF2B5EF4-FFF2-40B4-BE49-F238E27FC236}">
              <a16:creationId xmlns:a16="http://schemas.microsoft.com/office/drawing/2014/main" id="{4DB41C57-5C35-4EF1-B69F-30BBAE2E4A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47625</xdr:rowOff>
    </xdr:from>
    <xdr:to>
      <xdr:col>1</xdr:col>
      <xdr:colOff>73656</xdr:colOff>
      <xdr:row>1</xdr:row>
      <xdr:rowOff>38100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42EEF42C-12D5-44B5-BEF0-CD9F600A45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5"/>
          <a:ext cx="902330" cy="46672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47624</xdr:rowOff>
    </xdr:from>
    <xdr:to>
      <xdr:col>1</xdr:col>
      <xdr:colOff>125068</xdr:colOff>
      <xdr:row>1</xdr:row>
      <xdr:rowOff>38099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A3E0FDC7-AFAF-40CD-A6E0-7CCE50B0F5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466" t="19393" r="17821" b="20579"/>
        <a:stretch/>
      </xdr:blipFill>
      <xdr:spPr>
        <a:xfrm>
          <a:off x="28576" y="47624"/>
          <a:ext cx="953742" cy="466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0C125-B691-452D-A225-645855678459}">
  <dimension ref="A1:H116"/>
  <sheetViews>
    <sheetView tabSelected="1" view="pageBreakPreview" zoomScale="115" zoomScaleNormal="115" zoomScaleSheetLayoutView="115" workbookViewId="0">
      <selection activeCell="A5" sqref="A5"/>
    </sheetView>
  </sheetViews>
  <sheetFormatPr baseColWidth="10" defaultRowHeight="10.5" x14ac:dyDescent="0.15"/>
  <cols>
    <col min="1" max="1" width="16.33203125" customWidth="1"/>
    <col min="2" max="2" width="62.83203125" customWidth="1"/>
    <col min="3" max="3" width="31" customWidth="1"/>
    <col min="4" max="4" width="30.83203125" customWidth="1"/>
  </cols>
  <sheetData>
    <row r="1" spans="1:4" ht="37.5" customHeight="1" x14ac:dyDescent="0.15">
      <c r="A1" s="179" t="s">
        <v>97</v>
      </c>
      <c r="B1" s="180"/>
      <c r="C1" s="181"/>
      <c r="D1" s="182"/>
    </row>
    <row r="2" spans="1:4" ht="37.5" customHeight="1" thickBot="1" x14ac:dyDescent="0.2">
      <c r="A2" s="183" t="s">
        <v>212</v>
      </c>
      <c r="B2" s="184"/>
      <c r="C2" s="185"/>
      <c r="D2" s="186"/>
    </row>
    <row r="3" spans="1:4" ht="22.5" customHeight="1" thickBot="1" x14ac:dyDescent="0.2">
      <c r="A3" s="187" t="s">
        <v>43</v>
      </c>
      <c r="B3" s="188"/>
      <c r="C3" s="189"/>
      <c r="D3" s="190"/>
    </row>
    <row r="4" spans="1:4" ht="14.25" thickBot="1" x14ac:dyDescent="0.2">
      <c r="A4" s="191" t="s">
        <v>323</v>
      </c>
      <c r="B4" s="192"/>
      <c r="C4" s="192"/>
      <c r="D4" s="193"/>
    </row>
    <row r="5" spans="1:4" ht="11.25" thickBot="1" x14ac:dyDescent="0.2">
      <c r="D5" s="4"/>
    </row>
    <row r="6" spans="1:4" ht="37.5" customHeight="1" x14ac:dyDescent="0.15">
      <c r="A6" s="13" t="s">
        <v>6</v>
      </c>
      <c r="B6" s="14" t="s">
        <v>7</v>
      </c>
      <c r="C6" s="14" t="s">
        <v>8</v>
      </c>
      <c r="D6" s="15" t="s">
        <v>216</v>
      </c>
    </row>
    <row r="7" spans="1:4" ht="18.75" customHeight="1" x14ac:dyDescent="0.15">
      <c r="A7" s="16"/>
      <c r="B7" s="35"/>
      <c r="C7" s="48"/>
      <c r="D7" s="17"/>
    </row>
    <row r="8" spans="1:4" ht="18.75" customHeight="1" x14ac:dyDescent="0.15">
      <c r="A8" s="18" t="s">
        <v>9</v>
      </c>
      <c r="B8" s="36" t="s">
        <v>213</v>
      </c>
      <c r="C8" s="49"/>
      <c r="D8" s="40"/>
    </row>
    <row r="9" spans="1:4" ht="18.75" customHeight="1" x14ac:dyDescent="0.15">
      <c r="A9" s="19"/>
      <c r="B9" s="37"/>
      <c r="C9" s="25"/>
      <c r="D9" s="46"/>
    </row>
    <row r="10" spans="1:4" ht="18.75" customHeight="1" x14ac:dyDescent="0.15">
      <c r="A10" s="18" t="s">
        <v>10</v>
      </c>
      <c r="B10" s="36" t="s">
        <v>99</v>
      </c>
      <c r="C10" s="49"/>
      <c r="D10" s="40"/>
    </row>
    <row r="11" spans="1:4" ht="18.75" customHeight="1" x14ac:dyDescent="0.15">
      <c r="A11" s="19"/>
      <c r="B11" s="139"/>
      <c r="C11" s="25"/>
      <c r="D11" s="46"/>
    </row>
    <row r="12" spans="1:4" ht="18.75" customHeight="1" x14ac:dyDescent="0.15">
      <c r="A12" s="18" t="s">
        <v>91</v>
      </c>
      <c r="B12" s="36" t="s">
        <v>214</v>
      </c>
      <c r="C12" s="49"/>
      <c r="D12" s="40"/>
    </row>
    <row r="13" spans="1:4" ht="18.75" customHeight="1" x14ac:dyDescent="0.15">
      <c r="A13" s="19"/>
      <c r="B13" s="37"/>
      <c r="C13" s="25"/>
      <c r="D13" s="46"/>
    </row>
    <row r="14" spans="1:4" ht="18.75" customHeight="1" x14ac:dyDescent="0.15">
      <c r="A14" s="18" t="s">
        <v>92</v>
      </c>
      <c r="B14" s="36" t="s">
        <v>100</v>
      </c>
      <c r="C14" s="49"/>
      <c r="D14" s="40"/>
    </row>
    <row r="15" spans="1:4" ht="18.75" customHeight="1" x14ac:dyDescent="0.15">
      <c r="A15" s="19"/>
      <c r="B15" s="37"/>
      <c r="C15" s="25"/>
      <c r="D15" s="46"/>
    </row>
    <row r="16" spans="1:4" ht="18.75" customHeight="1" x14ac:dyDescent="0.15">
      <c r="A16" s="18" t="s">
        <v>11</v>
      </c>
      <c r="B16" s="36" t="s">
        <v>85</v>
      </c>
      <c r="C16" s="49"/>
      <c r="D16" s="40"/>
    </row>
    <row r="17" spans="1:8" ht="18.75" customHeight="1" x14ac:dyDescent="0.15">
      <c r="A17" s="19"/>
      <c r="B17" s="37"/>
      <c r="C17" s="25"/>
      <c r="D17" s="46"/>
    </row>
    <row r="18" spans="1:8" ht="18.75" customHeight="1" x14ac:dyDescent="0.15">
      <c r="A18" s="18" t="s">
        <v>12</v>
      </c>
      <c r="B18" s="36" t="s">
        <v>215</v>
      </c>
      <c r="C18" s="49"/>
      <c r="D18" s="40"/>
    </row>
    <row r="19" spans="1:8" ht="18.75" customHeight="1" x14ac:dyDescent="0.15">
      <c r="A19" s="19"/>
      <c r="B19" s="37"/>
      <c r="C19" s="25"/>
      <c r="D19" s="46"/>
    </row>
    <row r="20" spans="1:8" ht="18.75" customHeight="1" thickBot="1" x14ac:dyDescent="0.2">
      <c r="A20" s="22"/>
      <c r="B20" s="44"/>
      <c r="C20" s="20"/>
      <c r="D20" s="45"/>
    </row>
    <row r="21" spans="1:8" ht="18.75" customHeight="1" thickBot="1" x14ac:dyDescent="0.2">
      <c r="A21" s="78"/>
      <c r="B21" s="41" t="s">
        <v>89</v>
      </c>
      <c r="C21" s="24"/>
      <c r="D21" s="74"/>
    </row>
    <row r="22" spans="1:8" ht="18.75" customHeight="1" x14ac:dyDescent="0.15">
      <c r="A22" s="23"/>
      <c r="B22" s="41" t="s">
        <v>96</v>
      </c>
      <c r="C22" s="24">
        <f>SUM(C7:C19)+C21</f>
        <v>0</v>
      </c>
      <c r="D22" s="74">
        <f>SUM(D7:D19)</f>
        <v>0</v>
      </c>
    </row>
    <row r="23" spans="1:8" ht="15.75" customHeight="1" x14ac:dyDescent="0.15">
      <c r="A23" s="19"/>
      <c r="B23" s="42" t="s">
        <v>206</v>
      </c>
      <c r="C23" s="25">
        <f>C22*10/100</f>
        <v>0</v>
      </c>
      <c r="D23" s="75">
        <f>D22*0.2</f>
        <v>0</v>
      </c>
    </row>
    <row r="24" spans="1:8" ht="18.75" customHeight="1" thickBot="1" x14ac:dyDescent="0.2">
      <c r="A24" s="21"/>
      <c r="B24" s="43" t="s">
        <v>13</v>
      </c>
      <c r="C24" s="26">
        <f>C22+C23</f>
        <v>0</v>
      </c>
      <c r="D24" s="76">
        <f>D23+D22</f>
        <v>0</v>
      </c>
    </row>
    <row r="25" spans="1:8" ht="18.75" customHeight="1" x14ac:dyDescent="0.15">
      <c r="A25" s="22"/>
      <c r="B25" s="22"/>
      <c r="C25" s="22"/>
      <c r="D25" s="22"/>
      <c r="F25" s="68"/>
      <c r="H25" s="67"/>
    </row>
    <row r="26" spans="1:8" ht="18.75" customHeight="1" x14ac:dyDescent="0.15">
      <c r="A26" s="22"/>
      <c r="B26" s="47" t="s">
        <v>44</v>
      </c>
      <c r="C26" s="196"/>
      <c r="D26" s="196"/>
    </row>
    <row r="27" spans="1:8" ht="24" customHeight="1" x14ac:dyDescent="0.15">
      <c r="A27" s="22"/>
      <c r="B27" s="47" t="s">
        <v>86</v>
      </c>
      <c r="C27" s="194" t="e">
        <f>(C10+C12+C14+C16+C18+#REF!)/C26</f>
        <v>#REF!</v>
      </c>
      <c r="D27" s="195"/>
      <c r="F27" s="68"/>
      <c r="H27" s="67"/>
    </row>
    <row r="28" spans="1:8" ht="23.25" customHeight="1" thickBot="1" x14ac:dyDescent="0.2">
      <c r="A28" s="27"/>
      <c r="B28" s="27"/>
      <c r="C28" s="27"/>
      <c r="D28" s="27"/>
    </row>
    <row r="29" spans="1:8" ht="17.25" thickBot="1" x14ac:dyDescent="0.2">
      <c r="A29" s="135"/>
      <c r="B29" s="136"/>
      <c r="C29" s="137"/>
      <c r="D29" s="138"/>
    </row>
    <row r="30" spans="1:8" ht="14.25" x14ac:dyDescent="0.15">
      <c r="A30" s="197" t="s">
        <v>93</v>
      </c>
      <c r="B30" s="198"/>
      <c r="C30" s="198"/>
      <c r="D30" s="199"/>
    </row>
    <row r="31" spans="1:8" ht="14.25" x14ac:dyDescent="0.15">
      <c r="A31" s="128" t="s">
        <v>94</v>
      </c>
      <c r="B31" s="200" t="s">
        <v>95</v>
      </c>
      <c r="C31" s="201"/>
      <c r="D31" s="129" t="s">
        <v>8</v>
      </c>
    </row>
    <row r="32" spans="1:8" ht="16.5" x14ac:dyDescent="0.15">
      <c r="A32" s="130"/>
      <c r="B32" s="178"/>
      <c r="C32" s="178"/>
      <c r="D32" s="131"/>
    </row>
    <row r="33" spans="1:4" ht="16.5" x14ac:dyDescent="0.15">
      <c r="A33" s="202"/>
      <c r="B33" s="203"/>
      <c r="C33" s="203"/>
      <c r="D33" s="204"/>
    </row>
    <row r="34" spans="1:4" ht="16.5" x14ac:dyDescent="0.15">
      <c r="A34" s="130"/>
      <c r="B34" s="178"/>
      <c r="C34" s="178"/>
      <c r="D34" s="131"/>
    </row>
    <row r="35" spans="1:4" ht="16.5" x14ac:dyDescent="0.15">
      <c r="A35" s="132"/>
      <c r="B35" s="133"/>
      <c r="C35" s="133"/>
      <c r="D35" s="134"/>
    </row>
    <row r="36" spans="1:4" ht="16.5" x14ac:dyDescent="0.15">
      <c r="A36" s="130"/>
      <c r="B36" s="178"/>
      <c r="C36" s="178"/>
      <c r="D36" s="131"/>
    </row>
    <row r="37" spans="1:4" ht="16.5" x14ac:dyDescent="0.15">
      <c r="A37" s="130"/>
      <c r="B37" s="178"/>
      <c r="C37" s="178"/>
      <c r="D37" s="131"/>
    </row>
    <row r="38" spans="1:4" ht="13.5" x14ac:dyDescent="0.15">
      <c r="A38" s="27"/>
      <c r="B38" s="27"/>
      <c r="C38" s="27"/>
      <c r="D38" s="27"/>
    </row>
    <row r="39" spans="1:4" ht="13.5" x14ac:dyDescent="0.15">
      <c r="A39" s="27"/>
      <c r="B39" s="27"/>
      <c r="C39" s="27"/>
      <c r="D39" s="27"/>
    </row>
    <row r="40" spans="1:4" ht="13.5" x14ac:dyDescent="0.15">
      <c r="A40" s="27"/>
      <c r="B40" s="27"/>
      <c r="C40" s="27"/>
      <c r="D40" s="27"/>
    </row>
    <row r="41" spans="1:4" ht="13.5" x14ac:dyDescent="0.15">
      <c r="A41" s="27"/>
      <c r="B41" s="27"/>
      <c r="C41" s="27"/>
      <c r="D41" s="27"/>
    </row>
    <row r="42" spans="1:4" ht="13.5" x14ac:dyDescent="0.15">
      <c r="A42" s="27"/>
      <c r="B42" s="27"/>
      <c r="C42" s="27"/>
      <c r="D42" s="27"/>
    </row>
    <row r="43" spans="1:4" ht="13.5" x14ac:dyDescent="0.15">
      <c r="A43" s="27"/>
      <c r="B43" s="27"/>
      <c r="C43" s="27"/>
      <c r="D43" s="27"/>
    </row>
    <row r="44" spans="1:4" ht="13.5" x14ac:dyDescent="0.15">
      <c r="A44" s="27"/>
      <c r="B44" s="27"/>
      <c r="C44" s="27"/>
      <c r="D44" s="27"/>
    </row>
    <row r="45" spans="1:4" ht="13.5" x14ac:dyDescent="0.15">
      <c r="A45" s="27"/>
      <c r="B45" s="27"/>
      <c r="C45" s="27"/>
      <c r="D45" s="27"/>
    </row>
    <row r="46" spans="1:4" ht="13.5" x14ac:dyDescent="0.15">
      <c r="A46" s="27"/>
      <c r="B46" s="27"/>
      <c r="C46" s="27"/>
      <c r="D46" s="27"/>
    </row>
    <row r="47" spans="1:4" ht="13.5" x14ac:dyDescent="0.15">
      <c r="A47" s="27"/>
      <c r="B47" s="27"/>
      <c r="C47" s="27"/>
      <c r="D47" s="27"/>
    </row>
    <row r="48" spans="1:4" ht="13.5" x14ac:dyDescent="0.15">
      <c r="A48" s="27"/>
      <c r="B48" s="27"/>
      <c r="C48" s="27"/>
      <c r="D48" s="27"/>
    </row>
    <row r="49" spans="1:4" ht="13.5" x14ac:dyDescent="0.15">
      <c r="A49" s="27"/>
      <c r="B49" s="27"/>
      <c r="C49" s="27"/>
      <c r="D49" s="27"/>
    </row>
    <row r="50" spans="1:4" ht="13.5" x14ac:dyDescent="0.15">
      <c r="A50" s="27"/>
      <c r="B50" s="27"/>
      <c r="C50" s="27"/>
      <c r="D50" s="27"/>
    </row>
    <row r="51" spans="1:4" ht="13.5" x14ac:dyDescent="0.15">
      <c r="A51" s="27"/>
      <c r="B51" s="27"/>
      <c r="C51" s="27"/>
      <c r="D51" s="27"/>
    </row>
    <row r="52" spans="1:4" ht="13.5" x14ac:dyDescent="0.15">
      <c r="A52" s="27"/>
      <c r="B52" s="27"/>
      <c r="C52" s="27"/>
      <c r="D52" s="27"/>
    </row>
    <row r="53" spans="1:4" ht="13.5" x14ac:dyDescent="0.15">
      <c r="A53" s="27"/>
      <c r="B53" s="27"/>
      <c r="C53" s="27"/>
      <c r="D53" s="27"/>
    </row>
    <row r="54" spans="1:4" ht="13.5" x14ac:dyDescent="0.15">
      <c r="A54" s="27"/>
      <c r="B54" s="27"/>
      <c r="C54" s="27"/>
      <c r="D54" s="27"/>
    </row>
    <row r="55" spans="1:4" ht="13.5" x14ac:dyDescent="0.15">
      <c r="A55" s="27"/>
      <c r="B55" s="27"/>
      <c r="C55" s="27"/>
      <c r="D55" s="27"/>
    </row>
    <row r="56" spans="1:4" ht="13.5" x14ac:dyDescent="0.15">
      <c r="A56" s="27"/>
      <c r="B56" s="27"/>
      <c r="C56" s="27"/>
      <c r="D56" s="27"/>
    </row>
    <row r="57" spans="1:4" x14ac:dyDescent="0.15">
      <c r="A57" s="5"/>
      <c r="B57" s="5"/>
      <c r="C57" s="5"/>
      <c r="D57" s="5"/>
    </row>
    <row r="58" spans="1:4" x14ac:dyDescent="0.15">
      <c r="A58" s="5"/>
      <c r="B58" s="5"/>
      <c r="C58" s="5"/>
      <c r="D58" s="5"/>
    </row>
    <row r="59" spans="1:4" x14ac:dyDescent="0.15">
      <c r="A59" s="5"/>
      <c r="B59" s="5"/>
      <c r="C59" s="5"/>
      <c r="D59" s="5"/>
    </row>
    <row r="60" spans="1:4" x14ac:dyDescent="0.15">
      <c r="A60" s="5"/>
      <c r="B60" s="5"/>
      <c r="C60" s="5"/>
      <c r="D60" s="5"/>
    </row>
    <row r="61" spans="1:4" x14ac:dyDescent="0.15">
      <c r="A61" s="5"/>
      <c r="B61" s="5"/>
      <c r="C61" s="5"/>
      <c r="D61" s="5"/>
    </row>
    <row r="62" spans="1:4" x14ac:dyDescent="0.15">
      <c r="A62" s="5"/>
      <c r="B62" s="5"/>
      <c r="C62" s="5"/>
      <c r="D62" s="5"/>
    </row>
    <row r="63" spans="1:4" x14ac:dyDescent="0.15">
      <c r="A63" s="5"/>
      <c r="B63" s="5"/>
      <c r="C63" s="5"/>
      <c r="D63" s="5"/>
    </row>
    <row r="64" spans="1:4" x14ac:dyDescent="0.15">
      <c r="A64" s="5"/>
      <c r="B64" s="5"/>
      <c r="C64" s="5"/>
      <c r="D64" s="5"/>
    </row>
    <row r="65" spans="1:4" x14ac:dyDescent="0.15">
      <c r="A65" s="5"/>
      <c r="B65" s="5"/>
      <c r="C65" s="5"/>
      <c r="D65" s="5"/>
    </row>
    <row r="66" spans="1:4" x14ac:dyDescent="0.15">
      <c r="A66" s="5"/>
      <c r="B66" s="5"/>
      <c r="C66" s="5"/>
      <c r="D66" s="5"/>
    </row>
    <row r="67" spans="1:4" x14ac:dyDescent="0.15">
      <c r="A67" s="5"/>
      <c r="B67" s="5"/>
      <c r="C67" s="5"/>
      <c r="D67" s="5"/>
    </row>
    <row r="68" spans="1:4" x14ac:dyDescent="0.15">
      <c r="A68" s="5"/>
      <c r="B68" s="5"/>
      <c r="C68" s="5"/>
      <c r="D68" s="5"/>
    </row>
    <row r="69" spans="1:4" x14ac:dyDescent="0.15">
      <c r="A69" s="5"/>
      <c r="B69" s="5"/>
      <c r="C69" s="5"/>
      <c r="D69" s="5"/>
    </row>
    <row r="70" spans="1:4" x14ac:dyDescent="0.15">
      <c r="A70" s="5"/>
      <c r="B70" s="5"/>
      <c r="C70" s="5"/>
      <c r="D70" s="5"/>
    </row>
    <row r="71" spans="1:4" x14ac:dyDescent="0.15">
      <c r="A71" s="5"/>
      <c r="B71" s="5"/>
      <c r="C71" s="5"/>
      <c r="D71" s="5"/>
    </row>
    <row r="72" spans="1:4" x14ac:dyDescent="0.15">
      <c r="A72" s="5"/>
      <c r="B72" s="5"/>
      <c r="C72" s="5"/>
      <c r="D72" s="5"/>
    </row>
    <row r="73" spans="1:4" x14ac:dyDescent="0.15">
      <c r="A73" s="5"/>
      <c r="B73" s="5"/>
      <c r="C73" s="5"/>
      <c r="D73" s="5"/>
    </row>
    <row r="74" spans="1:4" x14ac:dyDescent="0.15">
      <c r="A74" s="5"/>
      <c r="B74" s="5"/>
      <c r="C74" s="5"/>
      <c r="D74" s="5"/>
    </row>
    <row r="75" spans="1:4" x14ac:dyDescent="0.15">
      <c r="A75" s="5"/>
      <c r="B75" s="5"/>
      <c r="C75" s="5"/>
      <c r="D75" s="5"/>
    </row>
    <row r="76" spans="1:4" x14ac:dyDescent="0.15">
      <c r="A76" s="5"/>
      <c r="B76" s="5"/>
      <c r="C76" s="5"/>
      <c r="D76" s="5"/>
    </row>
    <row r="77" spans="1:4" x14ac:dyDescent="0.15">
      <c r="A77" s="5"/>
      <c r="B77" s="5"/>
      <c r="C77" s="5"/>
      <c r="D77" s="5"/>
    </row>
    <row r="78" spans="1:4" x14ac:dyDescent="0.15">
      <c r="A78" s="5"/>
      <c r="B78" s="5"/>
      <c r="C78" s="5"/>
      <c r="D78" s="5"/>
    </row>
    <row r="79" spans="1:4" x14ac:dyDescent="0.15">
      <c r="A79" s="5"/>
      <c r="B79" s="5"/>
      <c r="C79" s="5"/>
      <c r="D79" s="5"/>
    </row>
    <row r="80" spans="1:4" x14ac:dyDescent="0.15">
      <c r="A80" s="5"/>
      <c r="B80" s="5"/>
      <c r="C80" s="5"/>
      <c r="D80" s="5"/>
    </row>
    <row r="81" spans="1:4" x14ac:dyDescent="0.15">
      <c r="A81" s="5"/>
      <c r="B81" s="5"/>
      <c r="C81" s="5"/>
      <c r="D81" s="5"/>
    </row>
    <row r="82" spans="1:4" x14ac:dyDescent="0.15">
      <c r="A82" s="5"/>
      <c r="B82" s="5"/>
      <c r="C82" s="5"/>
      <c r="D82" s="5"/>
    </row>
    <row r="83" spans="1:4" x14ac:dyDescent="0.15">
      <c r="A83" s="5"/>
      <c r="B83" s="5"/>
      <c r="C83" s="5"/>
      <c r="D83" s="5"/>
    </row>
    <row r="84" spans="1:4" x14ac:dyDescent="0.15">
      <c r="A84" s="5"/>
      <c r="B84" s="5"/>
      <c r="C84" s="5"/>
      <c r="D84" s="5"/>
    </row>
    <row r="85" spans="1:4" x14ac:dyDescent="0.15">
      <c r="A85" s="5"/>
      <c r="B85" s="5"/>
      <c r="C85" s="5"/>
      <c r="D85" s="5"/>
    </row>
    <row r="86" spans="1:4" x14ac:dyDescent="0.15">
      <c r="A86" s="5"/>
      <c r="B86" s="5"/>
      <c r="C86" s="5"/>
      <c r="D86" s="5"/>
    </row>
    <row r="87" spans="1:4" x14ac:dyDescent="0.15">
      <c r="A87" s="5"/>
      <c r="B87" s="5"/>
      <c r="C87" s="5"/>
      <c r="D87" s="5"/>
    </row>
    <row r="88" spans="1:4" x14ac:dyDescent="0.15">
      <c r="A88" s="5"/>
      <c r="B88" s="5"/>
      <c r="C88" s="5"/>
      <c r="D88" s="5"/>
    </row>
    <row r="89" spans="1:4" x14ac:dyDescent="0.15">
      <c r="A89" s="5"/>
      <c r="B89" s="5"/>
      <c r="C89" s="5"/>
      <c r="D89" s="5"/>
    </row>
    <row r="90" spans="1:4" x14ac:dyDescent="0.15">
      <c r="A90" s="5"/>
      <c r="B90" s="5"/>
      <c r="C90" s="5"/>
      <c r="D90" s="5"/>
    </row>
    <row r="91" spans="1:4" x14ac:dyDescent="0.15">
      <c r="A91" s="5"/>
      <c r="B91" s="5"/>
      <c r="C91" s="5"/>
      <c r="D91" s="5"/>
    </row>
    <row r="92" spans="1:4" x14ac:dyDescent="0.15">
      <c r="A92" s="5"/>
      <c r="B92" s="5"/>
      <c r="C92" s="5"/>
      <c r="D92" s="5"/>
    </row>
    <row r="93" spans="1:4" x14ac:dyDescent="0.15">
      <c r="A93" s="5"/>
      <c r="B93" s="5"/>
      <c r="C93" s="5"/>
      <c r="D93" s="5"/>
    </row>
    <row r="94" spans="1:4" x14ac:dyDescent="0.15">
      <c r="A94" s="5"/>
      <c r="B94" s="5"/>
      <c r="C94" s="5"/>
      <c r="D94" s="5"/>
    </row>
    <row r="95" spans="1:4" x14ac:dyDescent="0.15">
      <c r="A95" s="5"/>
      <c r="B95" s="5"/>
      <c r="C95" s="5"/>
      <c r="D95" s="5"/>
    </row>
    <row r="96" spans="1:4" x14ac:dyDescent="0.15">
      <c r="A96" s="5"/>
      <c r="B96" s="5"/>
      <c r="C96" s="5"/>
      <c r="D96" s="5"/>
    </row>
    <row r="97" spans="1:4" x14ac:dyDescent="0.15">
      <c r="A97" s="5"/>
      <c r="B97" s="5"/>
      <c r="C97" s="5"/>
      <c r="D97" s="5"/>
    </row>
    <row r="98" spans="1:4" x14ac:dyDescent="0.15">
      <c r="A98" s="5"/>
      <c r="B98" s="5"/>
      <c r="C98" s="5"/>
      <c r="D98" s="5"/>
    </row>
    <row r="99" spans="1:4" x14ac:dyDescent="0.15">
      <c r="A99" s="5"/>
      <c r="B99" s="5"/>
      <c r="C99" s="5"/>
      <c r="D99" s="5"/>
    </row>
    <row r="100" spans="1:4" x14ac:dyDescent="0.15">
      <c r="A100" s="5"/>
      <c r="B100" s="5"/>
      <c r="C100" s="5"/>
      <c r="D100" s="5"/>
    </row>
    <row r="101" spans="1:4" x14ac:dyDescent="0.15">
      <c r="A101" s="5"/>
      <c r="B101" s="5"/>
      <c r="C101" s="5"/>
      <c r="D101" s="5"/>
    </row>
    <row r="102" spans="1:4" x14ac:dyDescent="0.15">
      <c r="A102" s="5"/>
      <c r="B102" s="5"/>
      <c r="C102" s="5"/>
      <c r="D102" s="5"/>
    </row>
    <row r="103" spans="1:4" x14ac:dyDescent="0.15">
      <c r="A103" s="5"/>
      <c r="B103" s="5"/>
      <c r="C103" s="5"/>
      <c r="D103" s="5"/>
    </row>
    <row r="104" spans="1:4" x14ac:dyDescent="0.15">
      <c r="A104" s="5"/>
      <c r="B104" s="5"/>
      <c r="C104" s="5"/>
      <c r="D104" s="5"/>
    </row>
    <row r="105" spans="1:4" x14ac:dyDescent="0.15">
      <c r="A105" s="5"/>
      <c r="B105" s="5"/>
      <c r="C105" s="5"/>
      <c r="D105" s="5"/>
    </row>
    <row r="106" spans="1:4" x14ac:dyDescent="0.15">
      <c r="A106" s="5"/>
      <c r="B106" s="5"/>
      <c r="C106" s="5"/>
      <c r="D106" s="5"/>
    </row>
    <row r="107" spans="1:4" x14ac:dyDescent="0.15">
      <c r="A107" s="5"/>
      <c r="B107" s="5"/>
      <c r="C107" s="5"/>
      <c r="D107" s="5"/>
    </row>
    <row r="108" spans="1:4" x14ac:dyDescent="0.15">
      <c r="B108" s="5"/>
    </row>
    <row r="109" spans="1:4" x14ac:dyDescent="0.15">
      <c r="B109" s="5"/>
    </row>
    <row r="110" spans="1:4" x14ac:dyDescent="0.15">
      <c r="B110" s="5"/>
    </row>
    <row r="111" spans="1:4" x14ac:dyDescent="0.15">
      <c r="B111" s="5"/>
    </row>
    <row r="112" spans="1:4" x14ac:dyDescent="0.15">
      <c r="B112" s="5"/>
    </row>
    <row r="113" spans="2:2" x14ac:dyDescent="0.15">
      <c r="B113" s="5"/>
    </row>
    <row r="114" spans="2:2" x14ac:dyDescent="0.15">
      <c r="B114" s="5"/>
    </row>
    <row r="115" spans="2:2" x14ac:dyDescent="0.15">
      <c r="B115" s="5"/>
    </row>
    <row r="116" spans="2:2" x14ac:dyDescent="0.15">
      <c r="B116" s="5"/>
    </row>
  </sheetData>
  <mergeCells count="13">
    <mergeCell ref="B37:C37"/>
    <mergeCell ref="A1:D1"/>
    <mergeCell ref="A2:D2"/>
    <mergeCell ref="A3:D3"/>
    <mergeCell ref="A4:D4"/>
    <mergeCell ref="C27:D27"/>
    <mergeCell ref="C26:D26"/>
    <mergeCell ref="A30:D30"/>
    <mergeCell ref="B31:C31"/>
    <mergeCell ref="A33:D33"/>
    <mergeCell ref="B32:C32"/>
    <mergeCell ref="B36:C36"/>
    <mergeCell ref="B34:C34"/>
  </mergeCells>
  <phoneticPr fontId="26" type="noConversion"/>
  <pageMargins left="0.43307086614173229" right="0.43307086614173229" top="0.19685039370078741" bottom="0.15748031496062992" header="0.11811023622047245" footer="0.11811023622047245"/>
  <pageSetup paperSize="9" scale="78" orientation="portrait" r:id="rId1"/>
  <headerFooter>
    <oddFooter>&amp;LConstruction d'un bâtiment à usage de restaurant&amp;CIndice 1&amp;RArchitecte :ATELIER JSA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9E7A0-0B2D-41BC-99F3-F3DF244F90EF}">
  <sheetPr>
    <pageSetUpPr fitToPage="1"/>
  </sheetPr>
  <dimension ref="A1:F67"/>
  <sheetViews>
    <sheetView showZeros="0" view="pageBreakPreview" zoomScale="85" zoomScaleNormal="85" zoomScaleSheetLayoutView="85" workbookViewId="0">
      <pane ySplit="6" topLeftCell="A44" activePane="bottomLeft" state="frozen"/>
      <selection activeCell="D30" sqref="D30"/>
      <selection pane="bottomLeft" activeCell="F50" sqref="F50"/>
    </sheetView>
  </sheetViews>
  <sheetFormatPr baseColWidth="10" defaultColWidth="10" defaultRowHeight="15" customHeight="1" x14ac:dyDescent="0.15"/>
  <cols>
    <col min="1" max="1" width="15" style="1" customWidth="1"/>
    <col min="2" max="2" width="60.83203125" style="1" customWidth="1"/>
    <col min="3" max="3" width="15" style="1" customWidth="1"/>
    <col min="4" max="4" width="14.1640625" customWidth="1"/>
    <col min="5" max="5" width="20" customWidth="1"/>
    <col min="6" max="6" width="19.5" style="1" customWidth="1"/>
  </cols>
  <sheetData>
    <row r="1" spans="1:6" ht="37.5" customHeight="1" x14ac:dyDescent="0.15">
      <c r="A1" s="179" t="str">
        <f>'RECAP.'!A1</f>
        <v>CADRE BORDEREAU</v>
      </c>
      <c r="B1" s="229"/>
      <c r="C1" s="230"/>
      <c r="D1" s="231"/>
      <c r="E1" s="229"/>
      <c r="F1" s="232"/>
    </row>
    <row r="2" spans="1:6" ht="37.5" customHeight="1" thickBot="1" x14ac:dyDescent="0.2">
      <c r="A2" s="183" t="str">
        <f>'RECAP.'!A2</f>
        <v>Réaménagement de l'agence de la CPAM FLERS</v>
      </c>
      <c r="B2" s="184"/>
      <c r="C2" s="184"/>
      <c r="D2" s="184"/>
      <c r="E2" s="185"/>
      <c r="F2" s="186"/>
    </row>
    <row r="3" spans="1:6" ht="22.5" customHeight="1" thickBot="1" x14ac:dyDescent="0.2">
      <c r="A3" s="187" t="s">
        <v>101</v>
      </c>
      <c r="B3" s="233"/>
      <c r="C3" s="233"/>
      <c r="D3" s="234"/>
      <c r="E3" s="234"/>
      <c r="F3" s="190"/>
    </row>
    <row r="4" spans="1:6" ht="22.5" customHeight="1" x14ac:dyDescent="0.15">
      <c r="A4" s="235"/>
      <c r="B4" s="235"/>
      <c r="C4" s="235"/>
      <c r="D4" s="235"/>
      <c r="E4" s="235"/>
      <c r="F4" s="235"/>
    </row>
    <row r="5" spans="1:6" ht="15" customHeight="1" thickBot="1" x14ac:dyDescent="0.2">
      <c r="A5" s="3" t="str">
        <f>'RECAP.'!A4</f>
        <v>Indice 2 du 09/09/2025</v>
      </c>
      <c r="B5" s="2"/>
      <c r="C5" s="236"/>
      <c r="D5" s="236"/>
      <c r="E5" s="236"/>
      <c r="F5" s="236"/>
    </row>
    <row r="6" spans="1:6" ht="24.75" customHeight="1" x14ac:dyDescent="0.15">
      <c r="A6" s="6" t="s">
        <v>0</v>
      </c>
      <c r="B6" s="7" t="s">
        <v>1</v>
      </c>
      <c r="C6" s="8" t="s">
        <v>14</v>
      </c>
      <c r="D6" s="9" t="s">
        <v>5</v>
      </c>
      <c r="E6" s="7" t="s">
        <v>2</v>
      </c>
      <c r="F6" s="10" t="s">
        <v>3</v>
      </c>
    </row>
    <row r="7" spans="1:6" ht="19.5" customHeight="1" x14ac:dyDescent="0.25">
      <c r="A7" s="94" t="s">
        <v>17</v>
      </c>
      <c r="B7" s="64" t="s">
        <v>107</v>
      </c>
      <c r="C7" s="65"/>
      <c r="D7" s="100"/>
      <c r="E7" s="53"/>
      <c r="F7" s="101"/>
    </row>
    <row r="8" spans="1:6" ht="19.5" customHeight="1" x14ac:dyDescent="0.25">
      <c r="A8" s="102" t="s">
        <v>18</v>
      </c>
      <c r="B8" s="55" t="s">
        <v>217</v>
      </c>
      <c r="C8" s="59" t="s">
        <v>87</v>
      </c>
      <c r="D8" s="57"/>
      <c r="E8" s="54"/>
      <c r="F8" s="91">
        <f>E8*D8</f>
        <v>0</v>
      </c>
    </row>
    <row r="9" spans="1:6" ht="19.5" customHeight="1" x14ac:dyDescent="0.25">
      <c r="A9" s="102" t="s">
        <v>29</v>
      </c>
      <c r="B9" s="55" t="s">
        <v>102</v>
      </c>
      <c r="C9" s="59" t="s">
        <v>324</v>
      </c>
      <c r="D9" s="140"/>
      <c r="E9" s="141"/>
      <c r="F9" s="142"/>
    </row>
    <row r="10" spans="1:6" ht="19.5" customHeight="1" x14ac:dyDescent="0.25">
      <c r="A10" s="102" t="s">
        <v>30</v>
      </c>
      <c r="B10" s="55" t="s">
        <v>103</v>
      </c>
      <c r="C10" s="59" t="s">
        <v>87</v>
      </c>
      <c r="D10" s="57"/>
      <c r="E10" s="54"/>
      <c r="F10" s="91"/>
    </row>
    <row r="11" spans="1:6" ht="19.5" customHeight="1" x14ac:dyDescent="0.25">
      <c r="A11" s="102" t="s">
        <v>153</v>
      </c>
      <c r="B11" s="55" t="s">
        <v>53</v>
      </c>
      <c r="C11" s="59" t="s">
        <v>87</v>
      </c>
      <c r="D11" s="57"/>
      <c r="E11" s="54"/>
      <c r="F11" s="91"/>
    </row>
    <row r="12" spans="1:6" ht="19.5" customHeight="1" x14ac:dyDescent="0.25">
      <c r="A12" s="102" t="s">
        <v>31</v>
      </c>
      <c r="B12" s="55" t="s">
        <v>218</v>
      </c>
      <c r="C12" s="59" t="s">
        <v>87</v>
      </c>
      <c r="D12" s="57"/>
      <c r="E12" s="54"/>
      <c r="F12" s="91"/>
    </row>
    <row r="13" spans="1:6" ht="19.5" customHeight="1" x14ac:dyDescent="0.25">
      <c r="A13" s="102" t="s">
        <v>79</v>
      </c>
      <c r="B13" s="55" t="s">
        <v>219</v>
      </c>
      <c r="C13" s="59" t="s">
        <v>87</v>
      </c>
      <c r="D13" s="57"/>
      <c r="E13" s="54"/>
      <c r="F13" s="91"/>
    </row>
    <row r="14" spans="1:6" ht="19.5" customHeight="1" x14ac:dyDescent="0.25">
      <c r="A14" s="102" t="s">
        <v>81</v>
      </c>
      <c r="B14" s="55" t="s">
        <v>220</v>
      </c>
      <c r="C14" s="119"/>
      <c r="D14" s="140"/>
      <c r="E14" s="141"/>
      <c r="F14" s="142"/>
    </row>
    <row r="15" spans="1:6" ht="19.5" customHeight="1" x14ac:dyDescent="0.25">
      <c r="A15" s="102" t="s">
        <v>49</v>
      </c>
      <c r="B15" s="55" t="s">
        <v>221</v>
      </c>
      <c r="C15" s="119"/>
      <c r="D15" s="140"/>
      <c r="E15" s="141"/>
      <c r="F15" s="142"/>
    </row>
    <row r="16" spans="1:6" ht="19.5" customHeight="1" x14ac:dyDescent="0.25">
      <c r="A16" s="102" t="s">
        <v>204</v>
      </c>
      <c r="B16" s="55" t="s">
        <v>108</v>
      </c>
      <c r="C16" s="59" t="s">
        <v>41</v>
      </c>
      <c r="D16" s="57"/>
      <c r="E16" s="54"/>
      <c r="F16" s="91"/>
    </row>
    <row r="17" spans="1:6" ht="19.5" customHeight="1" x14ac:dyDescent="0.25">
      <c r="A17" s="102" t="s">
        <v>205</v>
      </c>
      <c r="B17" s="55" t="s">
        <v>222</v>
      </c>
      <c r="C17" s="59" t="s">
        <v>41</v>
      </c>
      <c r="D17" s="57"/>
      <c r="E17" s="54"/>
      <c r="F17" s="91"/>
    </row>
    <row r="18" spans="1:6" ht="19.5" customHeight="1" x14ac:dyDescent="0.25">
      <c r="A18" s="102" t="s">
        <v>224</v>
      </c>
      <c r="B18" s="55" t="s">
        <v>109</v>
      </c>
      <c r="C18" s="59" t="s">
        <v>223</v>
      </c>
      <c r="D18" s="57"/>
      <c r="E18" s="54"/>
      <c r="F18" s="91"/>
    </row>
    <row r="19" spans="1:6" ht="19.5" customHeight="1" x14ac:dyDescent="0.25">
      <c r="A19" s="102" t="s">
        <v>225</v>
      </c>
      <c r="B19" s="55" t="s">
        <v>227</v>
      </c>
      <c r="C19" s="59" t="s">
        <v>14</v>
      </c>
      <c r="D19" s="57"/>
      <c r="E19" s="54"/>
      <c r="F19" s="91"/>
    </row>
    <row r="20" spans="1:6" ht="19.5" customHeight="1" x14ac:dyDescent="0.25">
      <c r="A20" s="102" t="s">
        <v>226</v>
      </c>
      <c r="B20" s="55" t="s">
        <v>228</v>
      </c>
      <c r="C20" s="59" t="s">
        <v>41</v>
      </c>
      <c r="D20" s="57"/>
      <c r="E20" s="54"/>
      <c r="F20" s="91"/>
    </row>
    <row r="21" spans="1:6" ht="19.5" customHeight="1" x14ac:dyDescent="0.25">
      <c r="A21" s="102"/>
      <c r="B21" s="55" t="s">
        <v>229</v>
      </c>
      <c r="C21" s="59" t="s">
        <v>23</v>
      </c>
      <c r="D21" s="57"/>
      <c r="E21" s="54"/>
      <c r="F21" s="91"/>
    </row>
    <row r="22" spans="1:6" ht="19.5" customHeight="1" x14ac:dyDescent="0.25">
      <c r="A22" s="102" t="s">
        <v>230</v>
      </c>
      <c r="B22" s="55" t="s">
        <v>110</v>
      </c>
      <c r="C22" s="59" t="s">
        <v>41</v>
      </c>
      <c r="D22" s="57"/>
      <c r="E22" s="54"/>
      <c r="F22" s="91"/>
    </row>
    <row r="23" spans="1:6" ht="19.5" customHeight="1" x14ac:dyDescent="0.25">
      <c r="A23" s="102" t="s">
        <v>231</v>
      </c>
      <c r="B23" s="55" t="s">
        <v>232</v>
      </c>
      <c r="C23" s="59" t="s">
        <v>223</v>
      </c>
      <c r="D23" s="57"/>
      <c r="E23" s="54"/>
      <c r="F23" s="91"/>
    </row>
    <row r="24" spans="1:6" ht="19.5" customHeight="1" x14ac:dyDescent="0.25">
      <c r="A24" s="102" t="s">
        <v>236</v>
      </c>
      <c r="B24" s="55" t="s">
        <v>233</v>
      </c>
      <c r="C24" s="59" t="s">
        <v>223</v>
      </c>
      <c r="D24" s="57"/>
      <c r="E24" s="54"/>
      <c r="F24" s="91"/>
    </row>
    <row r="25" spans="1:6" ht="19.5" customHeight="1" x14ac:dyDescent="0.25">
      <c r="A25" s="102" t="s">
        <v>237</v>
      </c>
      <c r="B25" s="55" t="s">
        <v>234</v>
      </c>
      <c r="C25" s="59" t="s">
        <v>223</v>
      </c>
      <c r="D25" s="57"/>
      <c r="E25" s="54"/>
      <c r="F25" s="91"/>
    </row>
    <row r="26" spans="1:6" ht="19.5" customHeight="1" x14ac:dyDescent="0.25">
      <c r="A26" s="102" t="s">
        <v>238</v>
      </c>
      <c r="B26" s="81" t="s">
        <v>235</v>
      </c>
      <c r="C26" s="79" t="s">
        <v>87</v>
      </c>
      <c r="D26" s="80"/>
      <c r="E26" s="77"/>
      <c r="F26" s="93">
        <f>E26*D26</f>
        <v>0</v>
      </c>
    </row>
    <row r="27" spans="1:6" ht="20.25" customHeight="1" x14ac:dyDescent="0.15">
      <c r="A27" s="205" t="s">
        <v>120</v>
      </c>
      <c r="B27" s="206"/>
      <c r="C27" s="32"/>
      <c r="D27" s="33"/>
      <c r="E27" s="33"/>
      <c r="F27" s="31">
        <f>SUM(F8:F26)</f>
        <v>0</v>
      </c>
    </row>
    <row r="28" spans="1:6" ht="20.25" customHeight="1" x14ac:dyDescent="0.25">
      <c r="A28" s="94" t="s">
        <v>20</v>
      </c>
      <c r="B28" s="64" t="s">
        <v>34</v>
      </c>
      <c r="C28" s="65"/>
      <c r="D28" s="100"/>
      <c r="E28" s="53"/>
      <c r="F28" s="101"/>
    </row>
    <row r="29" spans="1:6" ht="19.5" customHeight="1" x14ac:dyDescent="0.25">
      <c r="A29" s="102" t="s">
        <v>19</v>
      </c>
      <c r="B29" s="55" t="s">
        <v>102</v>
      </c>
      <c r="C29" s="59" t="s">
        <v>23</v>
      </c>
      <c r="D29" s="57"/>
      <c r="E29" s="54"/>
      <c r="F29" s="91">
        <f t="shared" ref="F29" si="0">E29*D29</f>
        <v>0</v>
      </c>
    </row>
    <row r="30" spans="1:6" ht="19.5" customHeight="1" x14ac:dyDescent="0.25">
      <c r="A30" s="102" t="s">
        <v>25</v>
      </c>
      <c r="B30" s="55" t="s">
        <v>53</v>
      </c>
      <c r="C30" s="59" t="s">
        <v>324</v>
      </c>
      <c r="D30" s="140"/>
      <c r="E30" s="141"/>
      <c r="F30" s="142"/>
    </row>
    <row r="31" spans="1:6" ht="19.5" customHeight="1" x14ac:dyDescent="0.25">
      <c r="A31" s="102" t="s">
        <v>28</v>
      </c>
      <c r="B31" s="55" t="s">
        <v>103</v>
      </c>
      <c r="C31" s="119"/>
      <c r="D31" s="140"/>
      <c r="E31" s="141"/>
      <c r="F31" s="142"/>
    </row>
    <row r="32" spans="1:6" ht="19.5" customHeight="1" x14ac:dyDescent="0.25">
      <c r="A32" s="102" t="s">
        <v>161</v>
      </c>
      <c r="B32" s="55" t="s">
        <v>239</v>
      </c>
      <c r="C32" s="59" t="s">
        <v>242</v>
      </c>
      <c r="D32" s="57"/>
      <c r="E32" s="54"/>
      <c r="F32" s="91"/>
    </row>
    <row r="33" spans="1:6" ht="19.5" customHeight="1" x14ac:dyDescent="0.25">
      <c r="A33" s="102" t="s">
        <v>162</v>
      </c>
      <c r="B33" s="55" t="s">
        <v>240</v>
      </c>
      <c r="C33" s="59" t="s">
        <v>242</v>
      </c>
      <c r="D33" s="57"/>
      <c r="E33" s="54"/>
      <c r="F33" s="91"/>
    </row>
    <row r="34" spans="1:6" ht="19.5" customHeight="1" x14ac:dyDescent="0.25">
      <c r="A34" s="102" t="s">
        <v>243</v>
      </c>
      <c r="B34" s="55" t="s">
        <v>241</v>
      </c>
      <c r="C34" s="59" t="s">
        <v>242</v>
      </c>
      <c r="D34" s="57"/>
      <c r="E34" s="54"/>
      <c r="F34" s="91"/>
    </row>
    <row r="35" spans="1:6" ht="19.5" customHeight="1" x14ac:dyDescent="0.25">
      <c r="A35" s="102" t="s">
        <v>51</v>
      </c>
      <c r="B35" s="55" t="s">
        <v>90</v>
      </c>
      <c r="C35" s="59" t="s">
        <v>242</v>
      </c>
      <c r="D35" s="57"/>
      <c r="E35" s="54"/>
      <c r="F35" s="91"/>
    </row>
    <row r="36" spans="1:6" ht="19.5" customHeight="1" x14ac:dyDescent="0.25">
      <c r="A36" s="102" t="s">
        <v>35</v>
      </c>
      <c r="B36" s="55" t="s">
        <v>244</v>
      </c>
      <c r="C36" s="59" t="s">
        <v>24</v>
      </c>
      <c r="D36" s="57"/>
      <c r="E36" s="54"/>
      <c r="F36" s="91"/>
    </row>
    <row r="37" spans="1:6" ht="19.5" customHeight="1" x14ac:dyDescent="0.25">
      <c r="A37" s="102" t="s">
        <v>36</v>
      </c>
      <c r="B37" s="55" t="s">
        <v>104</v>
      </c>
      <c r="C37" s="59" t="s">
        <v>223</v>
      </c>
      <c r="D37" s="57"/>
      <c r="E37" s="54"/>
      <c r="F37" s="91"/>
    </row>
    <row r="38" spans="1:6" ht="19.5" customHeight="1" x14ac:dyDescent="0.25">
      <c r="A38" s="102" t="s">
        <v>52</v>
      </c>
      <c r="B38" s="55" t="s">
        <v>105</v>
      </c>
      <c r="C38" s="59" t="s">
        <v>223</v>
      </c>
      <c r="D38" s="57"/>
      <c r="E38" s="54"/>
      <c r="F38" s="91"/>
    </row>
    <row r="39" spans="1:6" ht="19.5" customHeight="1" x14ac:dyDescent="0.25">
      <c r="A39" s="102" t="s">
        <v>37</v>
      </c>
      <c r="B39" s="55" t="s">
        <v>106</v>
      </c>
      <c r="C39" s="59" t="s">
        <v>245</v>
      </c>
      <c r="D39" s="57">
        <v>1.5</v>
      </c>
      <c r="E39" s="54"/>
      <c r="F39" s="91"/>
    </row>
    <row r="40" spans="1:6" ht="20.25" customHeight="1" x14ac:dyDescent="0.15">
      <c r="A40" s="205" t="s">
        <v>116</v>
      </c>
      <c r="B40" s="206"/>
      <c r="C40" s="32"/>
      <c r="D40" s="33"/>
      <c r="E40" s="33"/>
      <c r="F40" s="31">
        <f>SUM(F29:F39)</f>
        <v>0</v>
      </c>
    </row>
    <row r="41" spans="1:6" ht="20.25" customHeight="1" x14ac:dyDescent="0.25">
      <c r="A41" s="94" t="s">
        <v>38</v>
      </c>
      <c r="B41" s="64" t="s">
        <v>111</v>
      </c>
      <c r="C41" s="65"/>
      <c r="D41" s="100"/>
      <c r="E41" s="53"/>
      <c r="F41" s="101"/>
    </row>
    <row r="42" spans="1:6" ht="19.5" customHeight="1" x14ac:dyDescent="0.25">
      <c r="A42" s="103" t="s">
        <v>39</v>
      </c>
      <c r="B42" s="143" t="s">
        <v>246</v>
      </c>
      <c r="C42" s="119"/>
      <c r="D42" s="140"/>
      <c r="E42" s="141"/>
      <c r="F42" s="142"/>
    </row>
    <row r="43" spans="1:6" ht="19.5" customHeight="1" x14ac:dyDescent="0.25">
      <c r="A43" s="102" t="s">
        <v>40</v>
      </c>
      <c r="B43" s="55" t="s">
        <v>322</v>
      </c>
      <c r="C43" s="59" t="s">
        <v>87</v>
      </c>
      <c r="D43" s="57"/>
      <c r="E43" s="54"/>
      <c r="F43" s="91"/>
    </row>
    <row r="44" spans="1:6" ht="19.5" customHeight="1" x14ac:dyDescent="0.25">
      <c r="A44" s="102" t="s">
        <v>56</v>
      </c>
      <c r="B44" s="55" t="s">
        <v>247</v>
      </c>
      <c r="C44" s="59" t="s">
        <v>23</v>
      </c>
      <c r="D44" s="57"/>
      <c r="E44" s="54"/>
      <c r="F44" s="91"/>
    </row>
    <row r="45" spans="1:6" ht="19.5" customHeight="1" x14ac:dyDescent="0.25">
      <c r="A45" s="102" t="s">
        <v>42</v>
      </c>
      <c r="B45" s="55" t="s">
        <v>114</v>
      </c>
      <c r="C45" s="59" t="s">
        <v>87</v>
      </c>
      <c r="D45" s="57"/>
      <c r="E45" s="54"/>
      <c r="F45" s="91"/>
    </row>
    <row r="46" spans="1:6" ht="19.5" customHeight="1" x14ac:dyDescent="0.25">
      <c r="A46" s="102" t="s">
        <v>48</v>
      </c>
      <c r="B46" s="55" t="s">
        <v>84</v>
      </c>
      <c r="C46" s="59" t="s">
        <v>87</v>
      </c>
      <c r="D46" s="57"/>
      <c r="E46" s="54"/>
      <c r="F46" s="91">
        <f t="shared" ref="F46:F47" si="1">E46*D46</f>
        <v>0</v>
      </c>
    </row>
    <row r="47" spans="1:6" ht="19.5" customHeight="1" x14ac:dyDescent="0.25">
      <c r="A47" s="102" t="s">
        <v>54</v>
      </c>
      <c r="B47" s="55" t="s">
        <v>115</v>
      </c>
      <c r="C47" s="59" t="s">
        <v>87</v>
      </c>
      <c r="D47" s="57"/>
      <c r="E47" s="54"/>
      <c r="F47" s="91">
        <f t="shared" si="1"/>
        <v>0</v>
      </c>
    </row>
    <row r="48" spans="1:6" ht="20.25" customHeight="1" x14ac:dyDescent="0.15">
      <c r="A48" s="205" t="s">
        <v>117</v>
      </c>
      <c r="B48" s="206"/>
      <c r="C48" s="32"/>
      <c r="D48" s="33"/>
      <c r="E48" s="33"/>
      <c r="F48" s="31">
        <f>SUM(F46:F47)</f>
        <v>0</v>
      </c>
    </row>
    <row r="49" spans="1:6" ht="18" customHeight="1" x14ac:dyDescent="0.15">
      <c r="A49" s="225" t="s">
        <v>15</v>
      </c>
      <c r="B49" s="226"/>
      <c r="C49" s="226"/>
      <c r="D49" s="226"/>
      <c r="E49" s="226"/>
      <c r="F49" s="34">
        <f>+F48+F27+F40</f>
        <v>0</v>
      </c>
    </row>
    <row r="50" spans="1:6" ht="15" customHeight="1" x14ac:dyDescent="0.15">
      <c r="A50" s="227" t="s">
        <v>256</v>
      </c>
      <c r="B50" s="228"/>
      <c r="C50" s="228"/>
      <c r="D50" s="228"/>
      <c r="E50" s="228"/>
      <c r="F50" s="11">
        <f>F49*20/100</f>
        <v>0</v>
      </c>
    </row>
    <row r="51" spans="1:6" ht="15" customHeight="1" thickBot="1" x14ac:dyDescent="0.2">
      <c r="A51" s="211" t="s">
        <v>16</v>
      </c>
      <c r="B51" s="212"/>
      <c r="C51" s="212"/>
      <c r="D51" s="212"/>
      <c r="E51" s="212"/>
      <c r="F51" s="12">
        <f>SUM(F$49:F$50)</f>
        <v>0</v>
      </c>
    </row>
    <row r="52" spans="1:6" ht="15" customHeight="1" thickBot="1" x14ac:dyDescent="0.2"/>
    <row r="53" spans="1:6" ht="15" customHeight="1" x14ac:dyDescent="0.15">
      <c r="A53" s="219" t="s">
        <v>118</v>
      </c>
      <c r="B53" s="220"/>
      <c r="C53" s="220"/>
      <c r="D53" s="220"/>
      <c r="E53" s="220"/>
      <c r="F53" s="221"/>
    </row>
    <row r="54" spans="1:6" ht="15" customHeight="1" x14ac:dyDescent="0.15">
      <c r="A54" s="222" t="s">
        <v>254</v>
      </c>
      <c r="B54" s="223"/>
      <c r="C54" s="223"/>
      <c r="D54" s="223"/>
      <c r="E54" s="223"/>
      <c r="F54" s="224"/>
    </row>
    <row r="55" spans="1:6" ht="19.5" customHeight="1" x14ac:dyDescent="0.25">
      <c r="A55" s="102" t="s">
        <v>112</v>
      </c>
      <c r="B55" s="55" t="s">
        <v>325</v>
      </c>
      <c r="C55" s="119"/>
      <c r="D55" s="140"/>
      <c r="E55" s="141"/>
      <c r="F55" s="142"/>
    </row>
    <row r="56" spans="1:6" ht="19.5" customHeight="1" x14ac:dyDescent="0.25">
      <c r="A56" s="102" t="s">
        <v>200</v>
      </c>
      <c r="B56" s="55" t="s">
        <v>221</v>
      </c>
      <c r="C56" s="119"/>
      <c r="D56" s="140"/>
      <c r="E56" s="141"/>
      <c r="F56" s="142"/>
    </row>
    <row r="57" spans="1:6" ht="19.5" customHeight="1" x14ac:dyDescent="0.25">
      <c r="A57" s="102" t="s">
        <v>326</v>
      </c>
      <c r="B57" s="55" t="s">
        <v>222</v>
      </c>
      <c r="C57" s="59" t="s">
        <v>41</v>
      </c>
      <c r="D57" s="57"/>
      <c r="E57" s="54"/>
      <c r="F57" s="91"/>
    </row>
    <row r="58" spans="1:6" ht="19.5" customHeight="1" x14ac:dyDescent="0.25">
      <c r="A58" s="102" t="s">
        <v>327</v>
      </c>
      <c r="B58" s="55" t="s">
        <v>109</v>
      </c>
      <c r="C58" s="59" t="s">
        <v>223</v>
      </c>
      <c r="D58" s="57"/>
      <c r="E58" s="54"/>
      <c r="F58" s="91"/>
    </row>
    <row r="59" spans="1:6" ht="19.5" customHeight="1" x14ac:dyDescent="0.25">
      <c r="A59" s="102" t="s">
        <v>328</v>
      </c>
      <c r="B59" s="55" t="s">
        <v>228</v>
      </c>
      <c r="C59" s="59" t="s">
        <v>41</v>
      </c>
      <c r="D59" s="57"/>
      <c r="E59" s="54"/>
      <c r="F59" s="91"/>
    </row>
    <row r="60" spans="1:6" ht="19.5" customHeight="1" x14ac:dyDescent="0.25">
      <c r="A60" s="102"/>
      <c r="B60" s="55" t="s">
        <v>229</v>
      </c>
      <c r="C60" s="59" t="s">
        <v>23</v>
      </c>
      <c r="D60" s="57"/>
      <c r="E60" s="54"/>
      <c r="F60" s="91"/>
    </row>
    <row r="61" spans="1:6" ht="19.5" customHeight="1" x14ac:dyDescent="0.25">
      <c r="A61" s="102" t="s">
        <v>329</v>
      </c>
      <c r="B61" s="55" t="s">
        <v>232</v>
      </c>
      <c r="C61" s="59" t="s">
        <v>223</v>
      </c>
      <c r="D61" s="57"/>
      <c r="E61" s="54"/>
      <c r="F61" s="91"/>
    </row>
    <row r="62" spans="1:6" ht="19.5" customHeight="1" x14ac:dyDescent="0.25">
      <c r="A62" s="102" t="s">
        <v>330</v>
      </c>
      <c r="B62" s="55" t="s">
        <v>233</v>
      </c>
      <c r="C62" s="59" t="s">
        <v>223</v>
      </c>
      <c r="D62" s="57"/>
      <c r="E62" s="54"/>
      <c r="F62" s="91"/>
    </row>
    <row r="63" spans="1:6" ht="19.5" customHeight="1" x14ac:dyDescent="0.25">
      <c r="A63" s="102" t="s">
        <v>331</v>
      </c>
      <c r="B63" s="55" t="s">
        <v>234</v>
      </c>
      <c r="C63" s="59" t="s">
        <v>223</v>
      </c>
      <c r="D63" s="57"/>
      <c r="E63" s="54"/>
      <c r="F63" s="91"/>
    </row>
    <row r="64" spans="1:6" ht="32.25" customHeight="1" thickBot="1" x14ac:dyDescent="0.3">
      <c r="A64" s="102" t="s">
        <v>113</v>
      </c>
      <c r="B64" s="55" t="s">
        <v>248</v>
      </c>
      <c r="C64" s="59" t="s">
        <v>24</v>
      </c>
      <c r="D64" s="57">
        <v>2</v>
      </c>
      <c r="E64" s="54"/>
      <c r="F64" s="91"/>
    </row>
    <row r="65" spans="1:6" ht="15" customHeight="1" x14ac:dyDescent="0.15">
      <c r="A65" s="213" t="s">
        <v>119</v>
      </c>
      <c r="B65" s="214"/>
      <c r="C65" s="214"/>
      <c r="D65" s="215"/>
      <c r="E65" s="214"/>
      <c r="F65" s="82">
        <f>SUM(F57:F64)</f>
        <v>0</v>
      </c>
    </row>
    <row r="66" spans="1:6" ht="15" customHeight="1" x14ac:dyDescent="0.15">
      <c r="A66" s="216" t="s">
        <v>255</v>
      </c>
      <c r="B66" s="217"/>
      <c r="C66" s="217"/>
      <c r="D66" s="218"/>
      <c r="E66" s="217"/>
      <c r="F66" s="83">
        <f>F65*0.2</f>
        <v>0</v>
      </c>
    </row>
    <row r="67" spans="1:6" ht="15" customHeight="1" thickBot="1" x14ac:dyDescent="0.2">
      <c r="A67" s="207" t="str">
        <f>IF(SIGN(SUM(A$65:A$66))=1,"TOTAL TTC TOUTES VARIANTES",IF(SIGN(SUM(A$65:A$66))=-1,"TOTAL TTC TOUTES VARIANTES","TOTAL TTC TOUTES VARIANTES"))</f>
        <v>TOTAL TTC TOUTES VARIANTES</v>
      </c>
      <c r="B67" s="208"/>
      <c r="C67" s="208"/>
      <c r="D67" s="209"/>
      <c r="E67" s="210"/>
      <c r="F67" s="84">
        <f>SUM(F$65:F$66)</f>
        <v>0</v>
      </c>
    </row>
  </sheetData>
  <mergeCells count="16">
    <mergeCell ref="A1:F1"/>
    <mergeCell ref="A2:F2"/>
    <mergeCell ref="A3:F3"/>
    <mergeCell ref="A4:F4"/>
    <mergeCell ref="C5:F5"/>
    <mergeCell ref="A48:B48"/>
    <mergeCell ref="A27:B27"/>
    <mergeCell ref="A40:B40"/>
    <mergeCell ref="A67:E67"/>
    <mergeCell ref="A51:E51"/>
    <mergeCell ref="A65:E65"/>
    <mergeCell ref="A66:E66"/>
    <mergeCell ref="A53:F53"/>
    <mergeCell ref="A54:F54"/>
    <mergeCell ref="A49:E49"/>
    <mergeCell ref="A50:E50"/>
  </mergeCells>
  <phoneticPr fontId="26" type="noConversion"/>
  <printOptions horizontalCentered="1"/>
  <pageMargins left="0.39370078740157483" right="0.39370078740157483" top="0.39370078740157483" bottom="0.82677165354330717" header="0.19685039370078741" footer="0.19685039370078741"/>
  <pageSetup paperSize="9" scale="81" fitToHeight="0" orientation="portrait" r:id="rId1"/>
  <headerFooter>
    <oddFooter>&amp;L&amp;"Calibri,Normal"&amp;9Construction d'un bâtiment à usage de restaurant&amp;CIndice 1&amp;R&amp;"Calibri,Normal"&amp;9Architecte : ATELIER JSA</oddFooter>
  </headerFooter>
  <rowBreaks count="1" manualBreakCount="1">
    <brk id="40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F0816-DCDE-478B-853B-04F3E46FCCDB}">
  <sheetPr>
    <pageSetUpPr fitToPage="1"/>
  </sheetPr>
  <dimension ref="A1:I50"/>
  <sheetViews>
    <sheetView showZeros="0" view="pageBreakPreview" zoomScaleNormal="85" zoomScaleSheetLayoutView="100" workbookViewId="0">
      <pane ySplit="6" topLeftCell="A7" activePane="bottomLeft" state="frozen"/>
      <selection activeCell="D30" sqref="D30"/>
      <selection pane="bottomLeft" activeCell="F23" sqref="F23"/>
    </sheetView>
  </sheetViews>
  <sheetFormatPr baseColWidth="10" defaultColWidth="10" defaultRowHeight="15" customHeight="1" x14ac:dyDescent="0.15"/>
  <cols>
    <col min="1" max="1" width="15" style="1" customWidth="1"/>
    <col min="2" max="2" width="60.83203125" style="1" customWidth="1"/>
    <col min="3" max="3" width="15" style="1" customWidth="1"/>
    <col min="4" max="4" width="14.1640625" customWidth="1"/>
    <col min="5" max="5" width="20" customWidth="1"/>
    <col min="6" max="6" width="19.5" style="1" customWidth="1"/>
  </cols>
  <sheetData>
    <row r="1" spans="1:9" ht="37.5" customHeight="1" x14ac:dyDescent="0.15">
      <c r="A1" s="179" t="str">
        <f>'RECAP.'!A1</f>
        <v>CADRE BORDEREAU</v>
      </c>
      <c r="B1" s="229"/>
      <c r="C1" s="230"/>
      <c r="D1" s="231"/>
      <c r="E1" s="229"/>
      <c r="F1" s="232"/>
    </row>
    <row r="2" spans="1:9" ht="37.5" customHeight="1" thickBot="1" x14ac:dyDescent="0.2">
      <c r="A2" s="183" t="str">
        <f>'RECAP.'!A2</f>
        <v>Réaménagement de l'agence de la CPAM FLERS</v>
      </c>
      <c r="B2" s="184"/>
      <c r="C2" s="184"/>
      <c r="D2" s="184"/>
      <c r="E2" s="185"/>
      <c r="F2" s="186"/>
      <c r="H2" t="s">
        <v>46</v>
      </c>
      <c r="I2" t="s">
        <v>47</v>
      </c>
    </row>
    <row r="3" spans="1:9" ht="22.5" customHeight="1" thickBot="1" x14ac:dyDescent="0.2">
      <c r="A3" s="187" t="s">
        <v>257</v>
      </c>
      <c r="B3" s="233"/>
      <c r="C3" s="233"/>
      <c r="D3" s="234"/>
      <c r="E3" s="234"/>
      <c r="F3" s="190"/>
    </row>
    <row r="4" spans="1:9" ht="22.5" customHeight="1" x14ac:dyDescent="0.15">
      <c r="A4" s="235"/>
      <c r="B4" s="235"/>
      <c r="C4" s="235"/>
      <c r="D4" s="235"/>
      <c r="E4" s="235"/>
      <c r="F4" s="235"/>
    </row>
    <row r="5" spans="1:9" ht="15" customHeight="1" thickBot="1" x14ac:dyDescent="0.2">
      <c r="A5" s="3" t="str">
        <f>'RECAP.'!A4</f>
        <v>Indice 2 du 09/09/2025</v>
      </c>
      <c r="B5" s="2"/>
      <c r="C5" s="236"/>
      <c r="D5" s="236"/>
      <c r="E5" s="236"/>
      <c r="F5" s="236"/>
    </row>
    <row r="6" spans="1:9" ht="24.75" customHeight="1" x14ac:dyDescent="0.15">
      <c r="A6" s="6" t="s">
        <v>0</v>
      </c>
      <c r="B6" s="7" t="s">
        <v>1</v>
      </c>
      <c r="C6" s="8" t="s">
        <v>14</v>
      </c>
      <c r="D6" s="9" t="s">
        <v>5</v>
      </c>
      <c r="E6" s="7" t="s">
        <v>2</v>
      </c>
      <c r="F6" s="10" t="s">
        <v>3</v>
      </c>
    </row>
    <row r="7" spans="1:9" ht="21" customHeight="1" x14ac:dyDescent="0.25">
      <c r="A7" s="86" t="s">
        <v>62</v>
      </c>
      <c r="B7" s="87" t="s">
        <v>63</v>
      </c>
      <c r="C7" s="114"/>
      <c r="D7" s="115"/>
      <c r="E7" s="88"/>
      <c r="F7" s="116"/>
    </row>
    <row r="8" spans="1:9" ht="21" customHeight="1" x14ac:dyDescent="0.25">
      <c r="A8" s="98" t="s">
        <v>57</v>
      </c>
      <c r="B8" s="90" t="s">
        <v>64</v>
      </c>
      <c r="C8" s="59" t="s">
        <v>59</v>
      </c>
      <c r="D8" s="57"/>
      <c r="E8" s="54"/>
      <c r="F8" s="91">
        <f>E8*D8</f>
        <v>0</v>
      </c>
    </row>
    <row r="9" spans="1:9" ht="21" customHeight="1" x14ac:dyDescent="0.25">
      <c r="A9" s="98" t="s">
        <v>65</v>
      </c>
      <c r="B9" s="90" t="s">
        <v>68</v>
      </c>
      <c r="C9" s="59" t="s">
        <v>45</v>
      </c>
      <c r="D9" s="57"/>
      <c r="E9" s="54"/>
      <c r="F9" s="91">
        <f t="shared" ref="F9" si="0">E9*D9</f>
        <v>0</v>
      </c>
    </row>
    <row r="10" spans="1:9" ht="21" customHeight="1" x14ac:dyDescent="0.25">
      <c r="A10" s="99" t="s">
        <v>66</v>
      </c>
      <c r="B10" s="92" t="s">
        <v>258</v>
      </c>
      <c r="C10" s="79" t="s">
        <v>23</v>
      </c>
      <c r="D10" s="80"/>
      <c r="E10" s="77"/>
      <c r="F10" s="93"/>
    </row>
    <row r="11" spans="1:9" ht="21" customHeight="1" x14ac:dyDescent="0.15">
      <c r="A11" s="237" t="s">
        <v>69</v>
      </c>
      <c r="B11" s="238"/>
      <c r="C11" s="28"/>
      <c r="D11" s="29"/>
      <c r="E11" s="30"/>
      <c r="F11" s="31">
        <f>SUM(F$8:F$10)</f>
        <v>0</v>
      </c>
    </row>
    <row r="12" spans="1:9" ht="21" customHeight="1" x14ac:dyDescent="0.25">
      <c r="A12" s="94" t="s">
        <v>29</v>
      </c>
      <c r="B12" s="64" t="s">
        <v>123</v>
      </c>
      <c r="C12" s="72"/>
      <c r="D12" s="95"/>
      <c r="E12" s="96"/>
      <c r="F12" s="108"/>
    </row>
    <row r="13" spans="1:9" ht="21" customHeight="1" x14ac:dyDescent="0.25">
      <c r="A13" s="106" t="s">
        <v>32</v>
      </c>
      <c r="B13" s="55" t="s">
        <v>259</v>
      </c>
      <c r="C13" s="62" t="s">
        <v>24</v>
      </c>
      <c r="D13" s="57"/>
      <c r="E13" s="54"/>
      <c r="F13" s="91">
        <f>E13*D13</f>
        <v>0</v>
      </c>
    </row>
    <row r="14" spans="1:9" ht="21" customHeight="1" x14ac:dyDescent="0.25">
      <c r="A14" s="106" t="s">
        <v>33</v>
      </c>
      <c r="B14" s="55" t="s">
        <v>260</v>
      </c>
      <c r="C14" s="62" t="s">
        <v>24</v>
      </c>
      <c r="D14" s="57"/>
      <c r="E14" s="54"/>
      <c r="F14" s="91"/>
    </row>
    <row r="15" spans="1:9" ht="21" customHeight="1" x14ac:dyDescent="0.25">
      <c r="A15" s="107" t="s">
        <v>332</v>
      </c>
      <c r="B15" s="81" t="s">
        <v>333</v>
      </c>
      <c r="C15" s="56" t="s">
        <v>24</v>
      </c>
      <c r="D15" s="80"/>
      <c r="E15" s="77"/>
      <c r="F15" s="93"/>
    </row>
    <row r="16" spans="1:9" ht="21" customHeight="1" x14ac:dyDescent="0.15">
      <c r="A16" s="237" t="s">
        <v>124</v>
      </c>
      <c r="B16" s="238"/>
      <c r="C16" s="38"/>
      <c r="D16" s="39"/>
      <c r="E16" s="39"/>
      <c r="F16" s="31">
        <f>SUM(F13:F15)</f>
        <v>0</v>
      </c>
    </row>
    <row r="17" spans="1:6" ht="21" customHeight="1" x14ac:dyDescent="0.25">
      <c r="A17" s="94" t="s">
        <v>30</v>
      </c>
      <c r="B17" s="64" t="s">
        <v>261</v>
      </c>
      <c r="C17" s="65"/>
      <c r="D17" s="100"/>
      <c r="E17" s="53"/>
      <c r="F17" s="101"/>
    </row>
    <row r="18" spans="1:6" ht="21" customHeight="1" x14ac:dyDescent="0.2">
      <c r="A18" s="102" t="s">
        <v>70</v>
      </c>
      <c r="B18" s="66" t="s">
        <v>262</v>
      </c>
      <c r="C18" s="59" t="s">
        <v>24</v>
      </c>
      <c r="D18" s="57"/>
      <c r="E18" s="54"/>
      <c r="F18" s="91">
        <f>E18*D18</f>
        <v>0</v>
      </c>
    </row>
    <row r="19" spans="1:6" ht="21" customHeight="1" x14ac:dyDescent="0.2">
      <c r="A19" s="102" t="s">
        <v>71</v>
      </c>
      <c r="B19" s="66" t="s">
        <v>263</v>
      </c>
      <c r="C19" s="59" t="s">
        <v>41</v>
      </c>
      <c r="D19" s="57"/>
      <c r="E19" s="54"/>
      <c r="F19" s="91">
        <f>E19*D19</f>
        <v>0</v>
      </c>
    </row>
    <row r="20" spans="1:6" ht="21" customHeight="1" x14ac:dyDescent="0.2">
      <c r="A20" s="102" t="s">
        <v>153</v>
      </c>
      <c r="B20" s="127" t="s">
        <v>264</v>
      </c>
      <c r="C20" s="79" t="s">
        <v>87</v>
      </c>
      <c r="D20" s="80"/>
      <c r="E20" s="77"/>
      <c r="F20" s="93">
        <f>E20*D20</f>
        <v>0</v>
      </c>
    </row>
    <row r="21" spans="1:6" ht="21" customHeight="1" x14ac:dyDescent="0.15">
      <c r="A21" s="237" t="s">
        <v>98</v>
      </c>
      <c r="B21" s="238"/>
      <c r="C21" s="38"/>
      <c r="D21" s="39"/>
      <c r="E21" s="39"/>
      <c r="F21" s="31">
        <f>SUM(F17:F20)</f>
        <v>0</v>
      </c>
    </row>
    <row r="22" spans="1:6" ht="17.25" customHeight="1" x14ac:dyDescent="0.15">
      <c r="A22" s="227" t="s">
        <v>15</v>
      </c>
      <c r="B22" s="251"/>
      <c r="C22" s="251"/>
      <c r="D22" s="252"/>
      <c r="E22" s="252"/>
      <c r="F22" s="34">
        <f>F21+F16+F11</f>
        <v>0</v>
      </c>
    </row>
    <row r="23" spans="1:6" ht="16.5" customHeight="1" x14ac:dyDescent="0.15">
      <c r="A23" s="227" t="s">
        <v>256</v>
      </c>
      <c r="B23" s="247"/>
      <c r="C23" s="247"/>
      <c r="D23" s="248"/>
      <c r="E23" s="248"/>
      <c r="F23" s="34">
        <f>F22*20/100</f>
        <v>0</v>
      </c>
    </row>
    <row r="24" spans="1:6" ht="16.5" customHeight="1" thickBot="1" x14ac:dyDescent="0.2">
      <c r="A24" s="211" t="s">
        <v>16</v>
      </c>
      <c r="B24" s="249"/>
      <c r="C24" s="249"/>
      <c r="D24" s="250"/>
      <c r="E24" s="250"/>
      <c r="F24" s="12">
        <f>SUM(F$22:F$23)</f>
        <v>0</v>
      </c>
    </row>
    <row r="25" spans="1:6" ht="30" customHeight="1" thickBot="1" x14ac:dyDescent="0.2"/>
    <row r="26" spans="1:6" ht="17.25" customHeight="1" x14ac:dyDescent="0.15">
      <c r="A26" s="219" t="s">
        <v>118</v>
      </c>
      <c r="B26" s="220"/>
      <c r="C26" s="220"/>
      <c r="D26" s="220"/>
      <c r="E26" s="220"/>
      <c r="F26" s="221"/>
    </row>
    <row r="27" spans="1:6" ht="21" customHeight="1" x14ac:dyDescent="0.25">
      <c r="A27" s="86" t="s">
        <v>62</v>
      </c>
      <c r="B27" s="87" t="s">
        <v>63</v>
      </c>
      <c r="C27" s="114"/>
      <c r="D27" s="115"/>
      <c r="E27" s="88"/>
      <c r="F27" s="116"/>
    </row>
    <row r="28" spans="1:6" ht="21" customHeight="1" x14ac:dyDescent="0.25">
      <c r="A28" s="98" t="s">
        <v>65</v>
      </c>
      <c r="B28" s="90" t="s">
        <v>67</v>
      </c>
      <c r="C28" s="59" t="s">
        <v>23</v>
      </c>
      <c r="D28" s="57"/>
      <c r="E28" s="54"/>
      <c r="F28" s="91">
        <f t="shared" ref="F28" si="1">E28*D28</f>
        <v>0</v>
      </c>
    </row>
    <row r="29" spans="1:6" ht="21" customHeight="1" x14ac:dyDescent="0.25">
      <c r="A29" s="99" t="s">
        <v>121</v>
      </c>
      <c r="B29" s="92" t="s">
        <v>122</v>
      </c>
      <c r="C29" s="79" t="s">
        <v>24</v>
      </c>
      <c r="D29" s="80"/>
      <c r="E29" s="77"/>
      <c r="F29" s="93"/>
    </row>
    <row r="30" spans="1:6" ht="21" customHeight="1" x14ac:dyDescent="0.15">
      <c r="A30" s="239" t="s">
        <v>69</v>
      </c>
      <c r="B30" s="240"/>
      <c r="C30" s="144"/>
      <c r="D30" s="145"/>
      <c r="E30" s="146"/>
      <c r="F30" s="147">
        <f>SUM(F28:F29)</f>
        <v>0</v>
      </c>
    </row>
    <row r="31" spans="1:6" ht="21" customHeight="1" x14ac:dyDescent="0.25">
      <c r="A31" s="94" t="s">
        <v>72</v>
      </c>
      <c r="B31" s="64" t="s">
        <v>99</v>
      </c>
      <c r="C31" s="72"/>
      <c r="D31" s="95"/>
      <c r="E31" s="96"/>
      <c r="F31" s="108"/>
    </row>
    <row r="32" spans="1:6" ht="21" customHeight="1" x14ac:dyDescent="0.25">
      <c r="A32" s="106" t="s">
        <v>127</v>
      </c>
      <c r="B32" s="55" t="s">
        <v>209</v>
      </c>
      <c r="C32" s="62" t="s">
        <v>24</v>
      </c>
      <c r="D32" s="57"/>
      <c r="E32" s="54"/>
      <c r="F32" s="91">
        <f>E32*D32</f>
        <v>0</v>
      </c>
    </row>
    <row r="33" spans="1:6" ht="21" customHeight="1" x14ac:dyDescent="0.25">
      <c r="A33" s="106" t="s">
        <v>128</v>
      </c>
      <c r="B33" s="55" t="s">
        <v>210</v>
      </c>
      <c r="C33" s="62" t="s">
        <v>24</v>
      </c>
      <c r="D33" s="57"/>
      <c r="E33" s="54"/>
      <c r="F33" s="91"/>
    </row>
    <row r="34" spans="1:6" ht="21" customHeight="1" x14ac:dyDescent="0.25">
      <c r="A34" s="106" t="s">
        <v>129</v>
      </c>
      <c r="B34" s="55" t="s">
        <v>211</v>
      </c>
      <c r="C34" s="62" t="s">
        <v>24</v>
      </c>
      <c r="D34" s="57"/>
      <c r="E34" s="54"/>
      <c r="F34" s="91"/>
    </row>
    <row r="35" spans="1:6" ht="21" customHeight="1" x14ac:dyDescent="0.25">
      <c r="A35" s="107" t="s">
        <v>130</v>
      </c>
      <c r="B35" s="81" t="s">
        <v>131</v>
      </c>
      <c r="C35" s="56" t="s">
        <v>24</v>
      </c>
      <c r="D35" s="80"/>
      <c r="E35" s="77"/>
      <c r="F35" s="93"/>
    </row>
    <row r="36" spans="1:6" ht="21" customHeight="1" x14ac:dyDescent="0.15">
      <c r="A36" s="239" t="s">
        <v>132</v>
      </c>
      <c r="B36" s="240"/>
      <c r="C36" s="148"/>
      <c r="D36" s="149"/>
      <c r="E36" s="149"/>
      <c r="F36" s="147">
        <f>SUM(F32:F35)</f>
        <v>0</v>
      </c>
    </row>
    <row r="37" spans="1:6" ht="21" customHeight="1" x14ac:dyDescent="0.25">
      <c r="A37" s="94" t="s">
        <v>31</v>
      </c>
      <c r="B37" s="64" t="s">
        <v>126</v>
      </c>
      <c r="C37" s="65"/>
      <c r="D37" s="100"/>
      <c r="E37" s="53"/>
      <c r="F37" s="101"/>
    </row>
    <row r="38" spans="1:6" ht="21" customHeight="1" x14ac:dyDescent="0.2">
      <c r="A38" s="102" t="s">
        <v>74</v>
      </c>
      <c r="B38" s="66" t="s">
        <v>73</v>
      </c>
      <c r="C38" s="59" t="s">
        <v>24</v>
      </c>
      <c r="D38" s="57"/>
      <c r="E38" s="54"/>
      <c r="F38" s="91">
        <f>E38*D38</f>
        <v>0</v>
      </c>
    </row>
    <row r="39" spans="1:6" ht="21" customHeight="1" x14ac:dyDescent="0.2">
      <c r="A39" s="102" t="s">
        <v>75</v>
      </c>
      <c r="B39" s="66" t="s">
        <v>133</v>
      </c>
      <c r="C39" s="59" t="s">
        <v>24</v>
      </c>
      <c r="D39" s="57"/>
      <c r="E39" s="54"/>
      <c r="F39" s="91">
        <f>E39*D39</f>
        <v>0</v>
      </c>
    </row>
    <row r="40" spans="1:6" ht="21" customHeight="1" x14ac:dyDescent="0.15">
      <c r="A40" s="239" t="s">
        <v>98</v>
      </c>
      <c r="B40" s="240"/>
      <c r="C40" s="148"/>
      <c r="D40" s="149"/>
      <c r="E40" s="149"/>
      <c r="F40" s="147">
        <f>SUM(F37:F39)</f>
        <v>0</v>
      </c>
    </row>
    <row r="41" spans="1:6" ht="29.25" customHeight="1" x14ac:dyDescent="0.25">
      <c r="A41" s="163" t="s">
        <v>79</v>
      </c>
      <c r="B41" s="156" t="s">
        <v>134</v>
      </c>
      <c r="C41" s="157"/>
      <c r="D41" s="158"/>
      <c r="E41" s="159"/>
      <c r="F41" s="160"/>
    </row>
    <row r="42" spans="1:6" ht="15" customHeight="1" x14ac:dyDescent="0.25">
      <c r="A42" s="164" t="s">
        <v>135</v>
      </c>
      <c r="B42" s="50" t="s">
        <v>136</v>
      </c>
      <c r="C42" s="61"/>
      <c r="D42" s="51"/>
      <c r="E42" s="52"/>
      <c r="F42" s="161"/>
    </row>
    <row r="43" spans="1:6" ht="15" customHeight="1" x14ac:dyDescent="0.25">
      <c r="A43" s="164" t="s">
        <v>80</v>
      </c>
      <c r="B43" s="50" t="s">
        <v>125</v>
      </c>
      <c r="C43" s="69"/>
      <c r="D43" s="70"/>
      <c r="E43" s="71"/>
      <c r="F43" s="162"/>
    </row>
    <row r="44" spans="1:6" ht="15" customHeight="1" x14ac:dyDescent="0.25">
      <c r="A44" s="164" t="s">
        <v>137</v>
      </c>
      <c r="B44" s="50" t="s">
        <v>138</v>
      </c>
      <c r="C44" s="61"/>
      <c r="D44" s="51"/>
      <c r="E44" s="52"/>
      <c r="F44" s="161"/>
    </row>
    <row r="45" spans="1:6" ht="15" customHeight="1" x14ac:dyDescent="0.25">
      <c r="A45" s="164" t="s">
        <v>139</v>
      </c>
      <c r="B45" s="50" t="s">
        <v>78</v>
      </c>
      <c r="C45" s="61"/>
      <c r="D45" s="51"/>
      <c r="E45" s="52"/>
      <c r="F45" s="161"/>
    </row>
    <row r="46" spans="1:6" ht="15" customHeight="1" x14ac:dyDescent="0.25">
      <c r="A46" s="164" t="s">
        <v>140</v>
      </c>
      <c r="B46" s="50" t="s">
        <v>141</v>
      </c>
      <c r="C46" s="69"/>
      <c r="D46" s="70"/>
      <c r="E46" s="71"/>
      <c r="F46" s="162"/>
    </row>
    <row r="47" spans="1:6" ht="15" customHeight="1" thickBot="1" x14ac:dyDescent="0.2">
      <c r="A47" s="245" t="s">
        <v>4</v>
      </c>
      <c r="B47" s="246"/>
      <c r="C47" s="166"/>
      <c r="D47" s="167"/>
      <c r="E47" s="167"/>
      <c r="F47" s="168">
        <f>SUM(F42:F46)</f>
        <v>0</v>
      </c>
    </row>
    <row r="48" spans="1:6" ht="15" customHeight="1" x14ac:dyDescent="0.15">
      <c r="A48" s="213" t="s">
        <v>8</v>
      </c>
      <c r="B48" s="214"/>
      <c r="C48" s="214"/>
      <c r="D48" s="215"/>
      <c r="E48" s="214"/>
      <c r="F48" s="82">
        <f>F47+F40+F36+F30</f>
        <v>0</v>
      </c>
    </row>
    <row r="49" spans="1:6" ht="15" customHeight="1" x14ac:dyDescent="0.15">
      <c r="A49" s="216" t="s">
        <v>207</v>
      </c>
      <c r="B49" s="217"/>
      <c r="C49" s="217"/>
      <c r="D49" s="218"/>
      <c r="E49" s="217"/>
      <c r="F49" s="83">
        <f>F48*0.1</f>
        <v>0</v>
      </c>
    </row>
    <row r="50" spans="1:6" ht="15" customHeight="1" thickBot="1" x14ac:dyDescent="0.2">
      <c r="A50" s="241" t="s">
        <v>142</v>
      </c>
      <c r="B50" s="242"/>
      <c r="C50" s="242"/>
      <c r="D50" s="243"/>
      <c r="E50" s="244"/>
      <c r="F50" s="165">
        <f>F49+F48</f>
        <v>0</v>
      </c>
    </row>
  </sheetData>
  <mergeCells count="19">
    <mergeCell ref="A50:E50"/>
    <mergeCell ref="A1:F1"/>
    <mergeCell ref="A2:F2"/>
    <mergeCell ref="A3:F3"/>
    <mergeCell ref="A4:F4"/>
    <mergeCell ref="C5:F5"/>
    <mergeCell ref="A47:B47"/>
    <mergeCell ref="A26:F26"/>
    <mergeCell ref="A23:E23"/>
    <mergeCell ref="A24:E24"/>
    <mergeCell ref="A22:E22"/>
    <mergeCell ref="A48:E48"/>
    <mergeCell ref="A49:E49"/>
    <mergeCell ref="A11:B11"/>
    <mergeCell ref="A30:B30"/>
    <mergeCell ref="A36:B36"/>
    <mergeCell ref="A40:B40"/>
    <mergeCell ref="A16:B16"/>
    <mergeCell ref="A21:B21"/>
  </mergeCells>
  <phoneticPr fontId="26" type="noConversion"/>
  <printOptions horizontalCentered="1"/>
  <pageMargins left="0.39370078740157483" right="0.39370078740157483" top="0.39370078740157483" bottom="0.82677165354330717" header="0.19685039370078741" footer="0.19685039370078741"/>
  <pageSetup paperSize="9" scale="81" fitToHeight="0" orientation="portrait" r:id="rId1"/>
  <headerFooter>
    <oddFooter>&amp;L&amp;"Calibri,Normal"&amp;9Construction d'un bâtiment à usage de restaurant&amp;CIndice 1&amp;R&amp;"Calibri,Normal"&amp;9Architecte : ATELIER JSA</oddFooter>
  </headerFooter>
  <rowBreaks count="1" manualBreakCount="1">
    <brk id="24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2A348-9B7E-41B9-845C-2CEE8387C7B4}">
  <sheetPr>
    <pageSetUpPr fitToPage="1"/>
  </sheetPr>
  <dimension ref="A1:F108"/>
  <sheetViews>
    <sheetView showZeros="0" view="pageBreakPreview" zoomScale="85" zoomScaleNormal="85" zoomScaleSheetLayoutView="85" workbookViewId="0">
      <pane ySplit="6" topLeftCell="A7" activePane="bottomLeft" state="frozen"/>
      <selection activeCell="D30" sqref="D30"/>
      <selection pane="bottomLeft" activeCell="F107" sqref="F107"/>
    </sheetView>
  </sheetViews>
  <sheetFormatPr baseColWidth="10" defaultColWidth="10" defaultRowHeight="15" customHeight="1" x14ac:dyDescent="0.15"/>
  <cols>
    <col min="1" max="1" width="15" style="1" customWidth="1"/>
    <col min="2" max="2" width="60.83203125" style="1" customWidth="1"/>
    <col min="3" max="3" width="15" style="1" customWidth="1"/>
    <col min="4" max="4" width="14.1640625" customWidth="1"/>
    <col min="5" max="5" width="20" customWidth="1"/>
    <col min="6" max="6" width="19.5" style="1" customWidth="1"/>
  </cols>
  <sheetData>
    <row r="1" spans="1:6" ht="37.5" customHeight="1" x14ac:dyDescent="0.15">
      <c r="A1" s="179" t="str">
        <f>'RECAP.'!A1</f>
        <v>CADRE BORDEREAU</v>
      </c>
      <c r="B1" s="229"/>
      <c r="C1" s="230"/>
      <c r="D1" s="231"/>
      <c r="E1" s="229"/>
      <c r="F1" s="232"/>
    </row>
    <row r="2" spans="1:6" ht="37.5" customHeight="1" thickBot="1" x14ac:dyDescent="0.2">
      <c r="A2" s="183" t="str">
        <f>'RECAP.'!A2</f>
        <v>Réaménagement de l'agence de la CPAM FLERS</v>
      </c>
      <c r="B2" s="184"/>
      <c r="C2" s="184"/>
      <c r="D2" s="184"/>
      <c r="E2" s="185"/>
      <c r="F2" s="186"/>
    </row>
    <row r="3" spans="1:6" ht="22.5" customHeight="1" thickBot="1" x14ac:dyDescent="0.2">
      <c r="A3" s="187" t="s">
        <v>265</v>
      </c>
      <c r="B3" s="233"/>
      <c r="C3" s="233"/>
      <c r="D3" s="234"/>
      <c r="E3" s="234"/>
      <c r="F3" s="190"/>
    </row>
    <row r="4" spans="1:6" ht="22.5" customHeight="1" x14ac:dyDescent="0.15">
      <c r="A4" s="235"/>
      <c r="B4" s="235"/>
      <c r="C4" s="235"/>
      <c r="D4" s="235"/>
      <c r="E4" s="235"/>
      <c r="F4" s="235"/>
    </row>
    <row r="5" spans="1:6" ht="15" customHeight="1" thickBot="1" x14ac:dyDescent="0.2">
      <c r="A5" s="3" t="str">
        <f>'RECAP.'!A4</f>
        <v>Indice 2 du 09/09/2025</v>
      </c>
      <c r="B5" s="2"/>
      <c r="C5" s="236"/>
      <c r="D5" s="236"/>
      <c r="E5" s="236"/>
      <c r="F5" s="236"/>
    </row>
    <row r="6" spans="1:6" ht="24.75" customHeight="1" x14ac:dyDescent="0.15">
      <c r="A6" s="6" t="s">
        <v>0</v>
      </c>
      <c r="B6" s="7" t="s">
        <v>1</v>
      </c>
      <c r="C6" s="8" t="s">
        <v>14</v>
      </c>
      <c r="D6" s="9" t="s">
        <v>5</v>
      </c>
      <c r="E6" s="7" t="s">
        <v>2</v>
      </c>
      <c r="F6" s="10" t="s">
        <v>3</v>
      </c>
    </row>
    <row r="7" spans="1:6" ht="21" customHeight="1" x14ac:dyDescent="0.25">
      <c r="A7" s="94" t="s">
        <v>17</v>
      </c>
      <c r="B7" s="64" t="s">
        <v>143</v>
      </c>
      <c r="C7" s="72"/>
      <c r="D7" s="95"/>
      <c r="E7" s="117"/>
      <c r="F7" s="108"/>
    </row>
    <row r="8" spans="1:6" ht="21" customHeight="1" x14ac:dyDescent="0.25">
      <c r="A8" s="89" t="s">
        <v>18</v>
      </c>
      <c r="B8" s="150" t="s">
        <v>144</v>
      </c>
      <c r="C8" s="151"/>
      <c r="D8" s="110"/>
      <c r="E8" s="120"/>
      <c r="F8" s="112"/>
    </row>
    <row r="9" spans="1:6" ht="21" customHeight="1" x14ac:dyDescent="0.25">
      <c r="A9" s="98" t="s">
        <v>57</v>
      </c>
      <c r="B9" s="85" t="s">
        <v>145</v>
      </c>
      <c r="C9" s="59" t="s">
        <v>88</v>
      </c>
      <c r="D9" s="63"/>
      <c r="E9" s="73"/>
      <c r="F9" s="118">
        <f>E9*D9</f>
        <v>0</v>
      </c>
    </row>
    <row r="10" spans="1:6" ht="21" customHeight="1" x14ac:dyDescent="0.25">
      <c r="A10" s="98" t="s">
        <v>65</v>
      </c>
      <c r="B10" s="58" t="s">
        <v>267</v>
      </c>
      <c r="C10" s="59" t="s">
        <v>24</v>
      </c>
      <c r="D10" s="63"/>
      <c r="E10" s="73"/>
      <c r="F10" s="118"/>
    </row>
    <row r="11" spans="1:6" ht="21" customHeight="1" x14ac:dyDescent="0.25">
      <c r="A11" s="98" t="s">
        <v>66</v>
      </c>
      <c r="B11" s="58" t="s">
        <v>268</v>
      </c>
      <c r="C11" s="59" t="s">
        <v>24</v>
      </c>
      <c r="D11" s="63"/>
      <c r="E11" s="73"/>
      <c r="F11" s="118"/>
    </row>
    <row r="12" spans="1:6" ht="21" customHeight="1" x14ac:dyDescent="0.25">
      <c r="A12" s="98" t="s">
        <v>121</v>
      </c>
      <c r="B12" s="58" t="s">
        <v>266</v>
      </c>
      <c r="C12" s="59" t="s">
        <v>24</v>
      </c>
      <c r="D12" s="63"/>
      <c r="E12" s="73"/>
      <c r="F12" s="118">
        <f t="shared" ref="F12:F27" si="0">E12*D12</f>
        <v>0</v>
      </c>
    </row>
    <row r="13" spans="1:6" ht="21" customHeight="1" x14ac:dyDescent="0.25">
      <c r="A13" s="98" t="s">
        <v>29</v>
      </c>
      <c r="B13" s="58" t="s">
        <v>269</v>
      </c>
      <c r="C13" s="59" t="s">
        <v>24</v>
      </c>
      <c r="D13" s="63"/>
      <c r="E13" s="73"/>
      <c r="F13" s="118">
        <f t="shared" si="0"/>
        <v>0</v>
      </c>
    </row>
    <row r="14" spans="1:6" ht="21" customHeight="1" x14ac:dyDescent="0.15">
      <c r="A14" s="205" t="s">
        <v>146</v>
      </c>
      <c r="B14" s="206"/>
      <c r="C14" s="32"/>
      <c r="D14" s="33"/>
      <c r="E14" s="33"/>
      <c r="F14" s="31">
        <f>SUM(F9:F13)</f>
        <v>0</v>
      </c>
    </row>
    <row r="15" spans="1:6" ht="21" customHeight="1" x14ac:dyDescent="0.25">
      <c r="A15" s="89" t="s">
        <v>30</v>
      </c>
      <c r="B15" s="150" t="s">
        <v>270</v>
      </c>
      <c r="C15" s="151"/>
      <c r="D15" s="110"/>
      <c r="E15" s="120"/>
      <c r="F15" s="112"/>
    </row>
    <row r="16" spans="1:6" ht="21" customHeight="1" x14ac:dyDescent="0.25">
      <c r="A16" s="98" t="s">
        <v>70</v>
      </c>
      <c r="B16" s="58" t="s">
        <v>271</v>
      </c>
      <c r="C16" s="59" t="s">
        <v>24</v>
      </c>
      <c r="D16" s="63"/>
      <c r="E16" s="73"/>
      <c r="F16" s="118">
        <f t="shared" ref="F16:F18" si="1">E16*D16</f>
        <v>0</v>
      </c>
    </row>
    <row r="17" spans="1:6" ht="21" customHeight="1" x14ac:dyDescent="0.25">
      <c r="A17" s="98" t="s">
        <v>71</v>
      </c>
      <c r="B17" s="58" t="s">
        <v>272</v>
      </c>
      <c r="C17" s="59" t="s">
        <v>24</v>
      </c>
      <c r="D17" s="63"/>
      <c r="E17" s="73"/>
      <c r="F17" s="118">
        <f t="shared" si="1"/>
        <v>0</v>
      </c>
    </row>
    <row r="18" spans="1:6" ht="21" customHeight="1" x14ac:dyDescent="0.25">
      <c r="A18" s="98" t="s">
        <v>82</v>
      </c>
      <c r="B18" s="58" t="s">
        <v>273</v>
      </c>
      <c r="C18" s="59" t="s">
        <v>24</v>
      </c>
      <c r="D18" s="63"/>
      <c r="E18" s="73"/>
      <c r="F18" s="118">
        <f t="shared" si="1"/>
        <v>0</v>
      </c>
    </row>
    <row r="19" spans="1:6" ht="21" customHeight="1" x14ac:dyDescent="0.15">
      <c r="A19" s="205" t="s">
        <v>274</v>
      </c>
      <c r="B19" s="206"/>
      <c r="C19" s="32"/>
      <c r="D19" s="33"/>
      <c r="E19" s="33"/>
      <c r="F19" s="31">
        <f>SUM(F15:F18)</f>
        <v>0</v>
      </c>
    </row>
    <row r="20" spans="1:6" ht="21" customHeight="1" x14ac:dyDescent="0.25">
      <c r="A20" s="89" t="s">
        <v>153</v>
      </c>
      <c r="B20" s="150" t="s">
        <v>147</v>
      </c>
      <c r="C20" s="151"/>
      <c r="D20" s="110"/>
      <c r="E20" s="120"/>
      <c r="F20" s="112"/>
    </row>
    <row r="21" spans="1:6" ht="21" customHeight="1" x14ac:dyDescent="0.25">
      <c r="A21" s="98" t="s">
        <v>155</v>
      </c>
      <c r="B21" s="58" t="s">
        <v>148</v>
      </c>
      <c r="C21" s="59" t="s">
        <v>24</v>
      </c>
      <c r="D21" s="63"/>
      <c r="E21" s="73"/>
      <c r="F21" s="118">
        <f t="shared" si="0"/>
        <v>0</v>
      </c>
    </row>
    <row r="22" spans="1:6" ht="21" customHeight="1" x14ac:dyDescent="0.25">
      <c r="A22" s="98" t="s">
        <v>156</v>
      </c>
      <c r="B22" s="58" t="s">
        <v>280</v>
      </c>
      <c r="C22" s="59" t="s">
        <v>24</v>
      </c>
      <c r="D22" s="63"/>
      <c r="E22" s="73"/>
      <c r="F22" s="118"/>
    </row>
    <row r="23" spans="1:6" ht="21" customHeight="1" x14ac:dyDescent="0.25">
      <c r="A23" s="98" t="s">
        <v>275</v>
      </c>
      <c r="B23" s="58" t="s">
        <v>281</v>
      </c>
      <c r="C23" s="59" t="s">
        <v>24</v>
      </c>
      <c r="D23" s="63"/>
      <c r="E23" s="73"/>
      <c r="F23" s="118">
        <f t="shared" si="0"/>
        <v>0</v>
      </c>
    </row>
    <row r="24" spans="1:6" ht="21" customHeight="1" x14ac:dyDescent="0.25">
      <c r="A24" s="98" t="s">
        <v>276</v>
      </c>
      <c r="B24" s="58" t="s">
        <v>149</v>
      </c>
      <c r="C24" s="59" t="s">
        <v>24</v>
      </c>
      <c r="D24" s="63"/>
      <c r="E24" s="73"/>
      <c r="F24" s="118"/>
    </row>
    <row r="25" spans="1:6" ht="21" customHeight="1" x14ac:dyDescent="0.25">
      <c r="A25" s="98" t="s">
        <v>277</v>
      </c>
      <c r="B25" s="58" t="s">
        <v>78</v>
      </c>
      <c r="C25" s="59" t="s">
        <v>24</v>
      </c>
      <c r="D25" s="63"/>
      <c r="E25" s="73"/>
      <c r="F25" s="118">
        <f t="shared" si="0"/>
        <v>0</v>
      </c>
    </row>
    <row r="26" spans="1:6" ht="21" customHeight="1" x14ac:dyDescent="0.25">
      <c r="A26" s="98" t="s">
        <v>278</v>
      </c>
      <c r="B26" s="58" t="s">
        <v>282</v>
      </c>
      <c r="C26" s="59" t="s">
        <v>24</v>
      </c>
      <c r="D26" s="63"/>
      <c r="E26" s="73"/>
      <c r="F26" s="118">
        <f t="shared" si="0"/>
        <v>0</v>
      </c>
    </row>
    <row r="27" spans="1:6" ht="21" customHeight="1" x14ac:dyDescent="0.25">
      <c r="A27" s="98" t="s">
        <v>279</v>
      </c>
      <c r="B27" s="58" t="s">
        <v>150</v>
      </c>
      <c r="C27" s="59" t="s">
        <v>24</v>
      </c>
      <c r="D27" s="63"/>
      <c r="E27" s="73"/>
      <c r="F27" s="118">
        <f t="shared" si="0"/>
        <v>0</v>
      </c>
    </row>
    <row r="28" spans="1:6" ht="21" customHeight="1" x14ac:dyDescent="0.15">
      <c r="A28" s="205" t="s">
        <v>151</v>
      </c>
      <c r="B28" s="206"/>
      <c r="C28" s="32"/>
      <c r="D28" s="33"/>
      <c r="E28" s="33"/>
      <c r="F28" s="31">
        <f>SUM(F20:F27)</f>
        <v>0</v>
      </c>
    </row>
    <row r="29" spans="1:6" ht="21" customHeight="1" x14ac:dyDescent="0.25">
      <c r="A29" s="89" t="s">
        <v>31</v>
      </c>
      <c r="B29" s="150" t="s">
        <v>152</v>
      </c>
      <c r="C29" s="151"/>
      <c r="D29" s="110"/>
      <c r="E29" s="120"/>
      <c r="F29" s="112"/>
    </row>
    <row r="30" spans="1:6" ht="21" customHeight="1" x14ac:dyDescent="0.25">
      <c r="A30" s="109" t="s">
        <v>74</v>
      </c>
      <c r="B30" s="55" t="s">
        <v>157</v>
      </c>
      <c r="C30" s="59" t="s">
        <v>23</v>
      </c>
      <c r="D30" s="63"/>
      <c r="E30" s="73"/>
      <c r="F30" s="118">
        <f t="shared" ref="F30:F37" si="2">E30*D30</f>
        <v>0</v>
      </c>
    </row>
    <row r="31" spans="1:6" ht="21" customHeight="1" x14ac:dyDescent="0.25">
      <c r="A31" s="109" t="s">
        <v>75</v>
      </c>
      <c r="B31" s="55" t="s">
        <v>154</v>
      </c>
      <c r="C31" s="59" t="s">
        <v>23</v>
      </c>
      <c r="D31" s="63">
        <v>40</v>
      </c>
      <c r="E31" s="73"/>
      <c r="F31" s="118"/>
    </row>
    <row r="32" spans="1:6" ht="21" customHeight="1" x14ac:dyDescent="0.25">
      <c r="A32" s="109" t="s">
        <v>76</v>
      </c>
      <c r="B32" s="55" t="s">
        <v>158</v>
      </c>
      <c r="C32" s="59" t="s">
        <v>24</v>
      </c>
      <c r="D32" s="63"/>
      <c r="E32" s="73"/>
      <c r="F32" s="118">
        <f t="shared" si="2"/>
        <v>0</v>
      </c>
    </row>
    <row r="33" spans="1:6" ht="21" customHeight="1" x14ac:dyDescent="0.25">
      <c r="A33" s="109" t="s">
        <v>77</v>
      </c>
      <c r="B33" s="55" t="s">
        <v>286</v>
      </c>
      <c r="C33" s="59" t="s">
        <v>23</v>
      </c>
      <c r="D33" s="63"/>
      <c r="E33" s="73"/>
      <c r="F33" s="118">
        <f t="shared" si="2"/>
        <v>0</v>
      </c>
    </row>
    <row r="34" spans="1:6" ht="21" customHeight="1" x14ac:dyDescent="0.25">
      <c r="A34" s="109" t="s">
        <v>283</v>
      </c>
      <c r="B34" s="55" t="s">
        <v>287</v>
      </c>
      <c r="C34" s="59" t="s">
        <v>24</v>
      </c>
      <c r="D34" s="63"/>
      <c r="E34" s="73"/>
      <c r="F34" s="118">
        <f t="shared" si="2"/>
        <v>0</v>
      </c>
    </row>
    <row r="35" spans="1:6" ht="21" customHeight="1" x14ac:dyDescent="0.25">
      <c r="A35" s="109" t="s">
        <v>284</v>
      </c>
      <c r="B35" s="55" t="s">
        <v>288</v>
      </c>
      <c r="C35" s="59" t="s">
        <v>24</v>
      </c>
      <c r="D35" s="63"/>
      <c r="E35" s="73"/>
      <c r="F35" s="118"/>
    </row>
    <row r="36" spans="1:6" ht="21" customHeight="1" x14ac:dyDescent="0.25">
      <c r="A36" s="109" t="s">
        <v>285</v>
      </c>
      <c r="B36" s="55" t="s">
        <v>289</v>
      </c>
      <c r="C36" s="59" t="s">
        <v>23</v>
      </c>
      <c r="D36" s="63"/>
      <c r="E36" s="73"/>
      <c r="F36" s="118"/>
    </row>
    <row r="37" spans="1:6" ht="21" customHeight="1" x14ac:dyDescent="0.25">
      <c r="A37" s="109" t="s">
        <v>292</v>
      </c>
      <c r="B37" s="55" t="s">
        <v>290</v>
      </c>
      <c r="C37" s="59" t="s">
        <v>23</v>
      </c>
      <c r="D37" s="63"/>
      <c r="E37" s="73"/>
      <c r="F37" s="118">
        <f t="shared" si="2"/>
        <v>0</v>
      </c>
    </row>
    <row r="38" spans="1:6" ht="21" customHeight="1" x14ac:dyDescent="0.15">
      <c r="A38" s="205" t="s">
        <v>159</v>
      </c>
      <c r="B38" s="206"/>
      <c r="C38" s="32"/>
      <c r="D38" s="33"/>
      <c r="E38" s="33"/>
      <c r="F38" s="31">
        <f>SUM(F29:F37)</f>
        <v>0</v>
      </c>
    </row>
    <row r="39" spans="1:6" ht="21" customHeight="1" x14ac:dyDescent="0.25">
      <c r="A39" s="89" t="s">
        <v>20</v>
      </c>
      <c r="B39" s="150" t="s">
        <v>291</v>
      </c>
      <c r="C39" s="151"/>
      <c r="D39" s="110"/>
      <c r="E39" s="120"/>
      <c r="F39" s="112"/>
    </row>
    <row r="40" spans="1:6" ht="21" customHeight="1" x14ac:dyDescent="0.25">
      <c r="A40" s="89" t="s">
        <v>19</v>
      </c>
      <c r="B40" s="150" t="s">
        <v>160</v>
      </c>
      <c r="C40" s="151"/>
      <c r="D40" s="110"/>
      <c r="E40" s="120"/>
      <c r="F40" s="112"/>
    </row>
    <row r="41" spans="1:6" ht="21" customHeight="1" x14ac:dyDescent="0.25">
      <c r="A41" s="98" t="s">
        <v>21</v>
      </c>
      <c r="B41" s="58" t="s">
        <v>294</v>
      </c>
      <c r="C41" s="59" t="s">
        <v>41</v>
      </c>
      <c r="D41" s="63"/>
      <c r="E41" s="73"/>
      <c r="F41" s="118">
        <f t="shared" ref="F41" si="3">E41*D41</f>
        <v>0</v>
      </c>
    </row>
    <row r="42" spans="1:6" ht="21" customHeight="1" x14ac:dyDescent="0.25">
      <c r="A42" s="98" t="s">
        <v>22</v>
      </c>
      <c r="B42" s="58" t="s">
        <v>293</v>
      </c>
      <c r="C42" s="59" t="s">
        <v>41</v>
      </c>
      <c r="D42" s="63"/>
      <c r="E42" s="73"/>
      <c r="F42" s="118"/>
    </row>
    <row r="43" spans="1:6" ht="21" customHeight="1" x14ac:dyDescent="0.25">
      <c r="A43" s="98" t="s">
        <v>296</v>
      </c>
      <c r="B43" s="58" t="s">
        <v>295</v>
      </c>
      <c r="C43" s="59" t="s">
        <v>41</v>
      </c>
      <c r="D43" s="63"/>
      <c r="E43" s="73"/>
      <c r="F43" s="118"/>
    </row>
    <row r="44" spans="1:6" ht="21" customHeight="1" x14ac:dyDescent="0.15">
      <c r="A44" s="205" t="s">
        <v>163</v>
      </c>
      <c r="B44" s="206"/>
      <c r="C44" s="32"/>
      <c r="D44" s="33"/>
      <c r="E44" s="33"/>
      <c r="F44" s="31">
        <f>SUM(F41:F43)</f>
        <v>0</v>
      </c>
    </row>
    <row r="45" spans="1:6" ht="21" customHeight="1" x14ac:dyDescent="0.25">
      <c r="A45" s="89" t="s">
        <v>25</v>
      </c>
      <c r="B45" s="150" t="s">
        <v>179</v>
      </c>
      <c r="C45" s="151"/>
      <c r="D45" s="110"/>
      <c r="E45" s="120"/>
      <c r="F45" s="112"/>
    </row>
    <row r="46" spans="1:6" ht="21" customHeight="1" x14ac:dyDescent="0.25">
      <c r="A46" s="98" t="s">
        <v>26</v>
      </c>
      <c r="B46" s="85" t="s">
        <v>297</v>
      </c>
      <c r="C46" s="59" t="s">
        <v>41</v>
      </c>
      <c r="D46" s="63"/>
      <c r="E46" s="73"/>
      <c r="F46" s="118">
        <f>E46*D46</f>
        <v>0</v>
      </c>
    </row>
    <row r="47" spans="1:6" ht="21" customHeight="1" x14ac:dyDescent="0.25">
      <c r="A47" s="98" t="s">
        <v>27</v>
      </c>
      <c r="B47" s="85" t="s">
        <v>298</v>
      </c>
      <c r="C47" s="59" t="s">
        <v>23</v>
      </c>
      <c r="D47" s="63"/>
      <c r="E47" s="73"/>
      <c r="F47" s="118"/>
    </row>
    <row r="48" spans="1:6" ht="21" customHeight="1" x14ac:dyDescent="0.25">
      <c r="A48" s="98" t="s">
        <v>334</v>
      </c>
      <c r="B48" s="58" t="s">
        <v>299</v>
      </c>
      <c r="C48" s="59" t="s">
        <v>41</v>
      </c>
      <c r="D48" s="63">
        <v>22.5</v>
      </c>
      <c r="E48" s="73"/>
      <c r="F48" s="118">
        <f t="shared" ref="F48" si="4">E48*D48</f>
        <v>0</v>
      </c>
    </row>
    <row r="49" spans="1:6" ht="21" customHeight="1" x14ac:dyDescent="0.15">
      <c r="A49" s="205" t="s">
        <v>303</v>
      </c>
      <c r="B49" s="206"/>
      <c r="C49" s="32"/>
      <c r="D49" s="33"/>
      <c r="E49" s="33"/>
      <c r="F49" s="31">
        <f>SUM(F46:F48)</f>
        <v>0</v>
      </c>
    </row>
    <row r="50" spans="1:6" ht="21" customHeight="1" x14ac:dyDescent="0.25">
      <c r="A50" s="89" t="s">
        <v>28</v>
      </c>
      <c r="B50" s="150" t="s">
        <v>300</v>
      </c>
      <c r="C50" s="151"/>
      <c r="D50" s="110"/>
      <c r="E50" s="120"/>
      <c r="F50" s="112"/>
    </row>
    <row r="51" spans="1:6" ht="21" customHeight="1" x14ac:dyDescent="0.25">
      <c r="A51" s="98" t="s">
        <v>161</v>
      </c>
      <c r="B51" s="85" t="s">
        <v>301</v>
      </c>
      <c r="C51" s="59" t="s">
        <v>41</v>
      </c>
      <c r="D51" s="63"/>
      <c r="E51" s="73"/>
      <c r="F51" s="118">
        <f>E51*D51</f>
        <v>0</v>
      </c>
    </row>
    <row r="52" spans="1:6" ht="21" customHeight="1" x14ac:dyDescent="0.25">
      <c r="A52" s="98" t="s">
        <v>162</v>
      </c>
      <c r="B52" s="58" t="s">
        <v>302</v>
      </c>
      <c r="C52" s="59" t="s">
        <v>41</v>
      </c>
      <c r="D52" s="63"/>
      <c r="E52" s="73"/>
      <c r="F52" s="118">
        <f t="shared" ref="F52" si="5">E52*D52</f>
        <v>0</v>
      </c>
    </row>
    <row r="53" spans="1:6" ht="21" customHeight="1" x14ac:dyDescent="0.15">
      <c r="A53" s="205" t="s">
        <v>304</v>
      </c>
      <c r="B53" s="206"/>
      <c r="C53" s="32"/>
      <c r="D53" s="33"/>
      <c r="E53" s="33"/>
      <c r="F53" s="31">
        <f>SUM(F51:F52)</f>
        <v>0</v>
      </c>
    </row>
    <row r="54" spans="1:6" ht="21" customHeight="1" x14ac:dyDescent="0.25">
      <c r="A54" s="89" t="s">
        <v>35</v>
      </c>
      <c r="B54" s="150" t="s">
        <v>164</v>
      </c>
      <c r="C54" s="151"/>
      <c r="D54" s="110"/>
      <c r="E54" s="120"/>
      <c r="F54" s="112"/>
    </row>
    <row r="55" spans="1:6" ht="21" customHeight="1" x14ac:dyDescent="0.25">
      <c r="A55" s="98" t="s">
        <v>165</v>
      </c>
      <c r="B55" s="85" t="s">
        <v>306</v>
      </c>
      <c r="C55" s="59" t="s">
        <v>41</v>
      </c>
      <c r="D55" s="63"/>
      <c r="E55" s="73"/>
      <c r="F55" s="118">
        <f>E55*D55</f>
        <v>0</v>
      </c>
    </row>
    <row r="56" spans="1:6" ht="21" customHeight="1" x14ac:dyDescent="0.25">
      <c r="A56" s="98" t="s">
        <v>166</v>
      </c>
      <c r="B56" s="58" t="s">
        <v>307</v>
      </c>
      <c r="C56" s="59" t="s">
        <v>41</v>
      </c>
      <c r="D56" s="63"/>
      <c r="E56" s="73"/>
      <c r="F56" s="118">
        <f t="shared" ref="F56" si="6">E56*D56</f>
        <v>0</v>
      </c>
    </row>
    <row r="57" spans="1:6" ht="21" customHeight="1" x14ac:dyDescent="0.15">
      <c r="A57" s="205" t="s">
        <v>167</v>
      </c>
      <c r="B57" s="206"/>
      <c r="C57" s="32"/>
      <c r="D57" s="33"/>
      <c r="E57" s="33"/>
      <c r="F57" s="31">
        <f>SUM(F55:F56)</f>
        <v>0</v>
      </c>
    </row>
    <row r="58" spans="1:6" ht="21" customHeight="1" x14ac:dyDescent="0.25">
      <c r="A58" s="94" t="s">
        <v>36</v>
      </c>
      <c r="B58" s="64" t="s">
        <v>168</v>
      </c>
      <c r="C58" s="72"/>
      <c r="D58" s="95"/>
      <c r="E58" s="117"/>
      <c r="F58" s="108"/>
    </row>
    <row r="59" spans="1:6" ht="21" customHeight="1" x14ac:dyDescent="0.25">
      <c r="A59" s="98" t="s">
        <v>169</v>
      </c>
      <c r="B59" s="85" t="s">
        <v>308</v>
      </c>
      <c r="C59" s="59" t="s">
        <v>41</v>
      </c>
      <c r="D59" s="63"/>
      <c r="E59" s="73"/>
      <c r="F59" s="118">
        <f>E59*D59</f>
        <v>0</v>
      </c>
    </row>
    <row r="60" spans="1:6" ht="21" customHeight="1" x14ac:dyDescent="0.25">
      <c r="A60" s="98" t="s">
        <v>305</v>
      </c>
      <c r="B60" s="85" t="s">
        <v>309</v>
      </c>
      <c r="C60" s="59" t="s">
        <v>41</v>
      </c>
      <c r="D60" s="63"/>
      <c r="E60" s="73"/>
      <c r="F60" s="118"/>
    </row>
    <row r="61" spans="1:6" ht="21" customHeight="1" x14ac:dyDescent="0.25">
      <c r="A61" s="98" t="s">
        <v>310</v>
      </c>
      <c r="B61" s="85" t="s">
        <v>311</v>
      </c>
      <c r="C61" s="59" t="s">
        <v>41</v>
      </c>
      <c r="D61" s="63"/>
      <c r="E61" s="73"/>
      <c r="F61" s="118"/>
    </row>
    <row r="62" spans="1:6" ht="21" customHeight="1" x14ac:dyDescent="0.25">
      <c r="A62" s="99" t="s">
        <v>335</v>
      </c>
      <c r="B62" s="123" t="s">
        <v>312</v>
      </c>
      <c r="C62" s="79" t="s">
        <v>55</v>
      </c>
      <c r="D62" s="169"/>
      <c r="E62" s="170"/>
      <c r="F62" s="171">
        <f t="shared" ref="F62" si="7">E62*D62</f>
        <v>0</v>
      </c>
    </row>
    <row r="63" spans="1:6" ht="21" customHeight="1" x14ac:dyDescent="0.15">
      <c r="A63" s="205" t="s">
        <v>170</v>
      </c>
      <c r="B63" s="206"/>
      <c r="C63" s="32"/>
      <c r="D63" s="33"/>
      <c r="E63" s="33"/>
      <c r="F63" s="31">
        <f>SUM(F59:F62)</f>
        <v>0</v>
      </c>
    </row>
    <row r="64" spans="1:6" ht="21" customHeight="1" x14ac:dyDescent="0.25">
      <c r="A64" s="94" t="s">
        <v>52</v>
      </c>
      <c r="B64" s="64" t="s">
        <v>173</v>
      </c>
      <c r="C64" s="72"/>
      <c r="D64" s="95"/>
      <c r="E64" s="117"/>
      <c r="F64" s="108"/>
    </row>
    <row r="65" spans="1:6" ht="21" customHeight="1" x14ac:dyDescent="0.25">
      <c r="A65" s="98" t="s">
        <v>171</v>
      </c>
      <c r="B65" s="85" t="s">
        <v>61</v>
      </c>
      <c r="C65" s="59" t="s">
        <v>55</v>
      </c>
      <c r="D65" s="63"/>
      <c r="E65" s="73"/>
      <c r="F65" s="118">
        <f>E65*D65</f>
        <v>0</v>
      </c>
    </row>
    <row r="66" spans="1:6" ht="21" customHeight="1" x14ac:dyDescent="0.25">
      <c r="A66" s="98" t="s">
        <v>172</v>
      </c>
      <c r="B66" s="85" t="s">
        <v>174</v>
      </c>
      <c r="C66" s="59" t="s">
        <v>55</v>
      </c>
      <c r="D66" s="63"/>
      <c r="E66" s="73"/>
      <c r="F66" s="118"/>
    </row>
    <row r="67" spans="1:6" ht="21" customHeight="1" x14ac:dyDescent="0.25">
      <c r="A67" s="98" t="s">
        <v>336</v>
      </c>
      <c r="B67" s="85" t="s">
        <v>175</v>
      </c>
      <c r="C67" s="59" t="s">
        <v>55</v>
      </c>
      <c r="D67" s="63"/>
      <c r="E67" s="73"/>
      <c r="F67" s="118"/>
    </row>
    <row r="68" spans="1:6" ht="21" customHeight="1" x14ac:dyDescent="0.25">
      <c r="A68" s="98" t="s">
        <v>337</v>
      </c>
      <c r="B68" s="85" t="s">
        <v>313</v>
      </c>
      <c r="C68" s="59" t="s">
        <v>24</v>
      </c>
      <c r="D68" s="63">
        <v>7</v>
      </c>
      <c r="E68" s="73"/>
      <c r="F68" s="118"/>
    </row>
    <row r="69" spans="1:6" ht="21" customHeight="1" x14ac:dyDescent="0.25">
      <c r="A69" s="98" t="s">
        <v>338</v>
      </c>
      <c r="B69" s="58" t="s">
        <v>176</v>
      </c>
      <c r="C69" s="59" t="s">
        <v>41</v>
      </c>
      <c r="D69" s="63"/>
      <c r="E69" s="73"/>
      <c r="F69" s="118">
        <f t="shared" ref="F69" si="8">E69*D69</f>
        <v>0</v>
      </c>
    </row>
    <row r="70" spans="1:6" ht="21" customHeight="1" x14ac:dyDescent="0.25">
      <c r="A70" s="98" t="s">
        <v>339</v>
      </c>
      <c r="B70" s="58" t="s">
        <v>314</v>
      </c>
      <c r="C70" s="59" t="s">
        <v>41</v>
      </c>
      <c r="D70" s="63"/>
      <c r="E70" s="73"/>
      <c r="F70" s="118"/>
    </row>
    <row r="71" spans="1:6" ht="21" customHeight="1" x14ac:dyDescent="0.25">
      <c r="A71" s="98" t="s">
        <v>340</v>
      </c>
      <c r="B71" s="123" t="s">
        <v>315</v>
      </c>
      <c r="C71" s="79" t="s">
        <v>23</v>
      </c>
      <c r="D71" s="169"/>
      <c r="E71" s="170"/>
      <c r="F71" s="171"/>
    </row>
    <row r="72" spans="1:6" ht="21" customHeight="1" x14ac:dyDescent="0.15">
      <c r="A72" s="205" t="s">
        <v>177</v>
      </c>
      <c r="B72" s="206"/>
      <c r="C72" s="32"/>
      <c r="D72" s="33"/>
      <c r="E72" s="33"/>
      <c r="F72" s="31">
        <f>SUM(F65:F71)</f>
        <v>0</v>
      </c>
    </row>
    <row r="73" spans="1:6" ht="15" customHeight="1" x14ac:dyDescent="0.15">
      <c r="A73" s="227" t="s">
        <v>15</v>
      </c>
      <c r="B73" s="251"/>
      <c r="C73" s="251"/>
      <c r="D73" s="252"/>
      <c r="E73" s="252"/>
      <c r="F73" s="34">
        <f>F72+F63+F57+F44+F38+F28+F14+F49+F53+F19</f>
        <v>0</v>
      </c>
    </row>
    <row r="74" spans="1:6" ht="15" customHeight="1" x14ac:dyDescent="0.15">
      <c r="A74" s="227" t="s">
        <v>256</v>
      </c>
      <c r="B74" s="247"/>
      <c r="C74" s="247"/>
      <c r="D74" s="248"/>
      <c r="E74" s="248"/>
      <c r="F74" s="34">
        <f>F73*20/100</f>
        <v>0</v>
      </c>
    </row>
    <row r="75" spans="1:6" ht="15" customHeight="1" thickBot="1" x14ac:dyDescent="0.2">
      <c r="A75" s="211" t="s">
        <v>16</v>
      </c>
      <c r="B75" s="249"/>
      <c r="C75" s="249"/>
      <c r="D75" s="250"/>
      <c r="E75" s="250"/>
      <c r="F75" s="12">
        <f>SUM(F$73:F$74)</f>
        <v>0</v>
      </c>
    </row>
    <row r="77" spans="1:6" ht="15" customHeight="1" thickBot="1" x14ac:dyDescent="0.2">
      <c r="C77" s="255"/>
      <c r="D77" s="255"/>
      <c r="E77" s="255"/>
      <c r="F77" s="255"/>
    </row>
    <row r="78" spans="1:6" ht="15" customHeight="1" x14ac:dyDescent="0.15">
      <c r="A78" s="219" t="s">
        <v>118</v>
      </c>
      <c r="B78" s="220"/>
      <c r="C78" s="220"/>
      <c r="D78" s="220"/>
      <c r="E78" s="220"/>
      <c r="F78" s="221"/>
    </row>
    <row r="79" spans="1:6" ht="21" customHeight="1" x14ac:dyDescent="0.25">
      <c r="A79" s="94" t="s">
        <v>38</v>
      </c>
      <c r="B79" s="64" t="s">
        <v>342</v>
      </c>
      <c r="C79" s="72"/>
      <c r="D79" s="95"/>
      <c r="E79" s="117"/>
      <c r="F79" s="108"/>
    </row>
    <row r="80" spans="1:6" ht="21" customHeight="1" x14ac:dyDescent="0.25">
      <c r="A80" s="98" t="s">
        <v>40</v>
      </c>
      <c r="B80" s="85" t="s">
        <v>145</v>
      </c>
      <c r="C80" s="59" t="s">
        <v>88</v>
      </c>
      <c r="D80" s="63"/>
      <c r="E80" s="73"/>
      <c r="F80" s="118">
        <f>E80*D80</f>
        <v>0</v>
      </c>
    </row>
    <row r="81" spans="1:6" ht="21" customHeight="1" x14ac:dyDescent="0.25">
      <c r="A81" s="98" t="s">
        <v>56</v>
      </c>
      <c r="B81" s="58" t="s">
        <v>341</v>
      </c>
      <c r="C81" s="59" t="s">
        <v>24</v>
      </c>
      <c r="D81" s="63"/>
      <c r="E81" s="73"/>
      <c r="F81" s="118"/>
    </row>
    <row r="82" spans="1:6" ht="21" customHeight="1" x14ac:dyDescent="0.25">
      <c r="A82" s="98" t="s">
        <v>42</v>
      </c>
      <c r="B82" s="58" t="s">
        <v>343</v>
      </c>
      <c r="C82" s="59" t="s">
        <v>24</v>
      </c>
      <c r="D82" s="63"/>
      <c r="E82" s="73"/>
      <c r="F82" s="118"/>
    </row>
    <row r="83" spans="1:6" ht="21" customHeight="1" x14ac:dyDescent="0.15">
      <c r="A83" s="253" t="s">
        <v>146</v>
      </c>
      <c r="B83" s="254"/>
      <c r="C83" s="172"/>
      <c r="D83" s="173"/>
      <c r="E83" s="173"/>
      <c r="F83" s="174">
        <f>SUM(F80:F82)</f>
        <v>0</v>
      </c>
    </row>
    <row r="84" spans="1:6" ht="21" customHeight="1" x14ac:dyDescent="0.25">
      <c r="A84" s="89" t="s">
        <v>196</v>
      </c>
      <c r="B84" s="150" t="s">
        <v>147</v>
      </c>
      <c r="C84" s="151"/>
      <c r="D84" s="110"/>
      <c r="E84" s="120"/>
      <c r="F84" s="112"/>
    </row>
    <row r="85" spans="1:6" ht="21" customHeight="1" x14ac:dyDescent="0.25">
      <c r="A85" s="98" t="s">
        <v>249</v>
      </c>
      <c r="B85" s="58" t="s">
        <v>148</v>
      </c>
      <c r="C85" s="59" t="s">
        <v>24</v>
      </c>
      <c r="D85" s="63"/>
      <c r="E85" s="73"/>
      <c r="F85" s="118">
        <f t="shared" ref="F85" si="9">E85*D85</f>
        <v>0</v>
      </c>
    </row>
    <row r="86" spans="1:6" ht="21" customHeight="1" x14ac:dyDescent="0.25">
      <c r="A86" s="98" t="s">
        <v>250</v>
      </c>
      <c r="B86" s="58" t="s">
        <v>281</v>
      </c>
      <c r="C86" s="59" t="s">
        <v>24</v>
      </c>
      <c r="D86" s="63"/>
      <c r="E86" s="73"/>
      <c r="F86" s="118">
        <f t="shared" ref="F86" si="10">E86*D86</f>
        <v>0</v>
      </c>
    </row>
    <row r="87" spans="1:6" ht="21" customHeight="1" x14ac:dyDescent="0.25">
      <c r="A87" s="98" t="s">
        <v>251</v>
      </c>
      <c r="B87" s="58" t="s">
        <v>78</v>
      </c>
      <c r="C87" s="59" t="s">
        <v>24</v>
      </c>
      <c r="D87" s="63"/>
      <c r="E87" s="73"/>
      <c r="F87" s="118">
        <f t="shared" ref="F87:F88" si="11">E87*D87</f>
        <v>0</v>
      </c>
    </row>
    <row r="88" spans="1:6" ht="21" customHeight="1" x14ac:dyDescent="0.25">
      <c r="A88" s="98" t="s">
        <v>252</v>
      </c>
      <c r="B88" s="58" t="s">
        <v>150</v>
      </c>
      <c r="C88" s="59" t="s">
        <v>24</v>
      </c>
      <c r="D88" s="63"/>
      <c r="E88" s="73"/>
      <c r="F88" s="118">
        <f t="shared" si="11"/>
        <v>0</v>
      </c>
    </row>
    <row r="89" spans="1:6" ht="21" customHeight="1" x14ac:dyDescent="0.15">
      <c r="A89" s="253" t="s">
        <v>151</v>
      </c>
      <c r="B89" s="254"/>
      <c r="C89" s="172"/>
      <c r="D89" s="173"/>
      <c r="E89" s="173"/>
      <c r="F89" s="174">
        <f>SUM(F84:F88)</f>
        <v>0</v>
      </c>
    </row>
    <row r="90" spans="1:6" ht="21" customHeight="1" x14ac:dyDescent="0.25">
      <c r="A90" s="89" t="s">
        <v>208</v>
      </c>
      <c r="B90" s="150" t="s">
        <v>152</v>
      </c>
      <c r="C90" s="151"/>
      <c r="D90" s="110"/>
      <c r="E90" s="120"/>
      <c r="F90" s="112"/>
    </row>
    <row r="91" spans="1:6" ht="21" customHeight="1" x14ac:dyDescent="0.25">
      <c r="A91" s="109" t="s">
        <v>344</v>
      </c>
      <c r="B91" s="55" t="s">
        <v>157</v>
      </c>
      <c r="C91" s="59" t="s">
        <v>23</v>
      </c>
      <c r="D91" s="63"/>
      <c r="E91" s="73"/>
      <c r="F91" s="118">
        <f t="shared" ref="F91" si="12">E91*D91</f>
        <v>0</v>
      </c>
    </row>
    <row r="92" spans="1:6" ht="21" customHeight="1" x14ac:dyDescent="0.25">
      <c r="A92" s="109" t="s">
        <v>345</v>
      </c>
      <c r="B92" s="55" t="s">
        <v>154</v>
      </c>
      <c r="C92" s="59" t="s">
        <v>23</v>
      </c>
      <c r="D92" s="63">
        <v>10</v>
      </c>
      <c r="E92" s="73"/>
      <c r="F92" s="118"/>
    </row>
    <row r="93" spans="1:6" ht="21" customHeight="1" x14ac:dyDescent="0.25">
      <c r="A93" s="109" t="s">
        <v>346</v>
      </c>
      <c r="B93" s="55" t="s">
        <v>158</v>
      </c>
      <c r="C93" s="59" t="s">
        <v>24</v>
      </c>
      <c r="D93" s="63"/>
      <c r="E93" s="73"/>
      <c r="F93" s="118">
        <f t="shared" ref="F93" si="13">E93*D93</f>
        <v>0</v>
      </c>
    </row>
    <row r="94" spans="1:6" ht="21" customHeight="1" x14ac:dyDescent="0.15">
      <c r="A94" s="253" t="s">
        <v>159</v>
      </c>
      <c r="B94" s="254"/>
      <c r="C94" s="172"/>
      <c r="D94" s="173"/>
      <c r="E94" s="173"/>
      <c r="F94" s="174">
        <f>SUM(F90:F93)</f>
        <v>0</v>
      </c>
    </row>
    <row r="95" spans="1:6" ht="21" customHeight="1" x14ac:dyDescent="0.25">
      <c r="A95" s="89" t="s">
        <v>347</v>
      </c>
      <c r="B95" s="150" t="s">
        <v>179</v>
      </c>
      <c r="C95" s="151"/>
      <c r="D95" s="110"/>
      <c r="E95" s="120"/>
      <c r="F95" s="112"/>
    </row>
    <row r="96" spans="1:6" ht="21" customHeight="1" x14ac:dyDescent="0.25">
      <c r="A96" s="98" t="s">
        <v>348</v>
      </c>
      <c r="B96" s="85" t="s">
        <v>297</v>
      </c>
      <c r="C96" s="59" t="s">
        <v>41</v>
      </c>
      <c r="D96" s="63"/>
      <c r="E96" s="73"/>
      <c r="F96" s="118">
        <f>E96*D96</f>
        <v>0</v>
      </c>
    </row>
    <row r="97" spans="1:6" ht="21" customHeight="1" x14ac:dyDescent="0.25">
      <c r="A97" s="98" t="s">
        <v>349</v>
      </c>
      <c r="B97" s="85" t="s">
        <v>298</v>
      </c>
      <c r="C97" s="59" t="s">
        <v>23</v>
      </c>
      <c r="D97" s="63"/>
      <c r="E97" s="73"/>
      <c r="F97" s="118"/>
    </row>
    <row r="98" spans="1:6" ht="21" customHeight="1" x14ac:dyDescent="0.25">
      <c r="A98" s="98" t="s">
        <v>350</v>
      </c>
      <c r="B98" s="58" t="s">
        <v>299</v>
      </c>
      <c r="C98" s="59" t="s">
        <v>41</v>
      </c>
      <c r="D98" s="63"/>
      <c r="E98" s="73"/>
      <c r="F98" s="118">
        <f t="shared" ref="F98" si="14">E98*D98</f>
        <v>0</v>
      </c>
    </row>
    <row r="99" spans="1:6" ht="21" customHeight="1" x14ac:dyDescent="0.15">
      <c r="A99" s="253" t="s">
        <v>303</v>
      </c>
      <c r="B99" s="254"/>
      <c r="C99" s="172"/>
      <c r="D99" s="173"/>
      <c r="E99" s="173"/>
      <c r="F99" s="174">
        <f>SUM(F96:F98)</f>
        <v>0</v>
      </c>
    </row>
    <row r="100" spans="1:6" ht="21" customHeight="1" x14ac:dyDescent="0.25">
      <c r="A100" s="89" t="s">
        <v>351</v>
      </c>
      <c r="B100" s="150" t="s">
        <v>164</v>
      </c>
      <c r="C100" s="151"/>
      <c r="D100" s="110"/>
      <c r="E100" s="120"/>
      <c r="F100" s="112"/>
    </row>
    <row r="101" spans="1:6" ht="21" customHeight="1" x14ac:dyDescent="0.25">
      <c r="A101" s="98" t="s">
        <v>352</v>
      </c>
      <c r="B101" s="85" t="s">
        <v>306</v>
      </c>
      <c r="C101" s="59" t="s">
        <v>41</v>
      </c>
      <c r="D101" s="63"/>
      <c r="E101" s="73"/>
      <c r="F101" s="118">
        <f>E101*D101</f>
        <v>0</v>
      </c>
    </row>
    <row r="102" spans="1:6" ht="21" customHeight="1" x14ac:dyDescent="0.25">
      <c r="A102" s="98" t="s">
        <v>353</v>
      </c>
      <c r="B102" s="58" t="s">
        <v>312</v>
      </c>
      <c r="C102" s="59" t="s">
        <v>55</v>
      </c>
      <c r="D102" s="63"/>
      <c r="E102" s="73"/>
      <c r="F102" s="118">
        <f t="shared" ref="F102" si="15">E102*D102</f>
        <v>0</v>
      </c>
    </row>
    <row r="103" spans="1:6" ht="21" customHeight="1" x14ac:dyDescent="0.15">
      <c r="A103" s="253" t="s">
        <v>178</v>
      </c>
      <c r="B103" s="254"/>
      <c r="C103" s="172"/>
      <c r="D103" s="173"/>
      <c r="E103" s="173"/>
      <c r="F103" s="174">
        <f>SUM(F102:F102)</f>
        <v>0</v>
      </c>
    </row>
    <row r="104" spans="1:6" ht="21" customHeight="1" x14ac:dyDescent="0.25">
      <c r="A104" s="89" t="s">
        <v>365</v>
      </c>
      <c r="B104" s="150" t="s">
        <v>366</v>
      </c>
      <c r="C104" s="260"/>
      <c r="D104" s="261"/>
      <c r="E104" s="262"/>
      <c r="F104" s="263"/>
    </row>
    <row r="105" spans="1:6" ht="21" customHeight="1" thickBot="1" x14ac:dyDescent="0.2">
      <c r="A105" s="253" t="s">
        <v>367</v>
      </c>
      <c r="B105" s="254"/>
      <c r="C105" s="172"/>
      <c r="D105" s="173"/>
      <c r="E105" s="173"/>
      <c r="F105" s="174">
        <f>F104</f>
        <v>0</v>
      </c>
    </row>
    <row r="106" spans="1:6" ht="15" customHeight="1" x14ac:dyDescent="0.15">
      <c r="A106" s="213" t="s">
        <v>8</v>
      </c>
      <c r="B106" s="214"/>
      <c r="C106" s="214"/>
      <c r="D106" s="215"/>
      <c r="E106" s="214"/>
      <c r="F106" s="82">
        <f>F103+F99+F94+F89+F83+F105</f>
        <v>0</v>
      </c>
    </row>
    <row r="107" spans="1:6" ht="15" customHeight="1" x14ac:dyDescent="0.15">
      <c r="A107" s="216" t="s">
        <v>255</v>
      </c>
      <c r="B107" s="217"/>
      <c r="C107" s="217"/>
      <c r="D107" s="218"/>
      <c r="E107" s="217"/>
      <c r="F107" s="83">
        <f>F106*0.2</f>
        <v>0</v>
      </c>
    </row>
    <row r="108" spans="1:6" ht="15" customHeight="1" thickBot="1" x14ac:dyDescent="0.2">
      <c r="A108" s="241" t="str">
        <f>IF(SIGN(SUM(A$106:A$107))=1,"TOTAL TTC TOUTES VARIANTES",IF(SIGN(SUM(A$106:A$107))=-1,"TOTAL TTC TOUTES VARIANTES","TOTAL TTC TOUTES VARIANTES"))</f>
        <v>TOTAL TTC TOUTES VARIANTES</v>
      </c>
      <c r="B108" s="242"/>
      <c r="C108" s="242"/>
      <c r="D108" s="243"/>
      <c r="E108" s="244"/>
      <c r="F108" s="165">
        <f>SUM(F$106:F$107)</f>
        <v>0</v>
      </c>
    </row>
  </sheetData>
  <mergeCells count="29">
    <mergeCell ref="A106:E106"/>
    <mergeCell ref="A78:F78"/>
    <mergeCell ref="A89:B89"/>
    <mergeCell ref="A94:B94"/>
    <mergeCell ref="A99:B99"/>
    <mergeCell ref="A83:B83"/>
    <mergeCell ref="A105:B105"/>
    <mergeCell ref="A108:E108"/>
    <mergeCell ref="A107:E107"/>
    <mergeCell ref="A1:F1"/>
    <mergeCell ref="A2:F2"/>
    <mergeCell ref="A3:F3"/>
    <mergeCell ref="A4:F4"/>
    <mergeCell ref="C5:F5"/>
    <mergeCell ref="A103:B103"/>
    <mergeCell ref="A14:B14"/>
    <mergeCell ref="A49:B49"/>
    <mergeCell ref="A44:B44"/>
    <mergeCell ref="A57:B57"/>
    <mergeCell ref="A19:B19"/>
    <mergeCell ref="A74:E74"/>
    <mergeCell ref="A75:E75"/>
    <mergeCell ref="C77:F77"/>
    <mergeCell ref="A53:B53"/>
    <mergeCell ref="A28:B28"/>
    <mergeCell ref="A73:E73"/>
    <mergeCell ref="A38:B38"/>
    <mergeCell ref="A63:B63"/>
    <mergeCell ref="A72:B72"/>
  </mergeCells>
  <phoneticPr fontId="26" type="noConversion"/>
  <printOptions horizontalCentered="1"/>
  <pageMargins left="0.39370078740157483" right="0.39370078740157483" top="0.39370078740157483" bottom="0.43307086614173229" header="0.19685039370078741" footer="0.19685039370078741"/>
  <pageSetup paperSize="9" scale="81" fitToHeight="0" orientation="portrait" r:id="rId1"/>
  <headerFooter>
    <oddFooter>&amp;L&amp;"Calibri,Normal"&amp;9Construction d'un bâtiment à usage de restaurant&amp;CIndice 1&amp;R&amp;"Calibri,Normal"&amp;9Architecte : ATELIER JSA</oddFooter>
  </headerFooter>
  <rowBreaks count="3" manualBreakCount="3">
    <brk id="37" max="5" man="1"/>
    <brk id="63" max="5" man="1"/>
    <brk id="89" max="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8D028-AC15-4150-87BC-B5EF0905E3A9}">
  <sheetPr>
    <pageSetUpPr fitToPage="1"/>
  </sheetPr>
  <dimension ref="A1:F58"/>
  <sheetViews>
    <sheetView showZeros="0" view="pageBreakPreview" zoomScale="85" zoomScaleNormal="85" zoomScaleSheetLayoutView="85" workbookViewId="0">
      <pane ySplit="6" topLeftCell="A37" activePane="bottomLeft" state="frozen"/>
      <selection activeCell="D30" sqref="D30"/>
      <selection pane="bottomLeft" activeCell="F38" sqref="F38"/>
    </sheetView>
  </sheetViews>
  <sheetFormatPr baseColWidth="10" defaultColWidth="10" defaultRowHeight="15" customHeight="1" x14ac:dyDescent="0.15"/>
  <cols>
    <col min="1" max="1" width="15" style="1" customWidth="1"/>
    <col min="2" max="2" width="60.83203125" style="1" customWidth="1"/>
    <col min="3" max="3" width="15" style="1" customWidth="1"/>
    <col min="4" max="4" width="14.1640625" customWidth="1"/>
    <col min="5" max="5" width="20" customWidth="1"/>
    <col min="6" max="6" width="19.5" style="1" customWidth="1"/>
  </cols>
  <sheetData>
    <row r="1" spans="1:6" ht="37.5" customHeight="1" x14ac:dyDescent="0.15">
      <c r="A1" s="179" t="str">
        <f>'RECAP.'!A1</f>
        <v>CADRE BORDEREAU</v>
      </c>
      <c r="B1" s="229"/>
      <c r="C1" s="230"/>
      <c r="D1" s="231"/>
      <c r="E1" s="229"/>
      <c r="F1" s="232"/>
    </row>
    <row r="2" spans="1:6" ht="37.5" customHeight="1" thickBot="1" x14ac:dyDescent="0.2">
      <c r="A2" s="183" t="str">
        <f>'RECAP.'!A2</f>
        <v>Réaménagement de l'agence de la CPAM FLERS</v>
      </c>
      <c r="B2" s="184"/>
      <c r="C2" s="184"/>
      <c r="D2" s="184"/>
      <c r="E2" s="185"/>
      <c r="F2" s="186"/>
    </row>
    <row r="3" spans="1:6" ht="22.5" customHeight="1" thickBot="1" x14ac:dyDescent="0.2">
      <c r="A3" s="187" t="s">
        <v>180</v>
      </c>
      <c r="B3" s="233"/>
      <c r="C3" s="233"/>
      <c r="D3" s="234"/>
      <c r="E3" s="234"/>
      <c r="F3" s="190"/>
    </row>
    <row r="4" spans="1:6" ht="22.5" customHeight="1" x14ac:dyDescent="0.15">
      <c r="A4" s="235"/>
      <c r="B4" s="235"/>
      <c r="C4" s="235"/>
      <c r="D4" s="235"/>
      <c r="E4" s="235"/>
      <c r="F4" s="235"/>
    </row>
    <row r="5" spans="1:6" ht="15" customHeight="1" thickBot="1" x14ac:dyDescent="0.2">
      <c r="A5" s="3" t="str">
        <f>'RECAP.'!A4</f>
        <v>Indice 2 du 09/09/2025</v>
      </c>
      <c r="B5" s="2"/>
      <c r="C5" s="236"/>
      <c r="D5" s="236"/>
      <c r="E5" s="236"/>
      <c r="F5" s="236"/>
    </row>
    <row r="6" spans="1:6" ht="24.75" customHeight="1" x14ac:dyDescent="0.15">
      <c r="A6" s="6" t="s">
        <v>0</v>
      </c>
      <c r="B6" s="7" t="s">
        <v>1</v>
      </c>
      <c r="C6" s="8" t="s">
        <v>14</v>
      </c>
      <c r="D6" s="9" t="s">
        <v>5</v>
      </c>
      <c r="E6" s="7" t="s">
        <v>2</v>
      </c>
      <c r="F6" s="10" t="s">
        <v>3</v>
      </c>
    </row>
    <row r="7" spans="1:6" ht="31.5" customHeight="1" x14ac:dyDescent="0.25">
      <c r="A7" s="86" t="s">
        <v>18</v>
      </c>
      <c r="B7" s="87" t="s">
        <v>83</v>
      </c>
      <c r="C7" s="121"/>
      <c r="D7" s="122"/>
      <c r="E7" s="88"/>
      <c r="F7" s="116"/>
    </row>
    <row r="8" spans="1:6" ht="21.75" customHeight="1" x14ac:dyDescent="0.25">
      <c r="A8" s="109" t="s">
        <v>57</v>
      </c>
      <c r="B8" s="58" t="s">
        <v>181</v>
      </c>
      <c r="C8" s="59" t="s">
        <v>50</v>
      </c>
      <c r="D8" s="57"/>
      <c r="E8" s="54"/>
      <c r="F8" s="91">
        <f>E8*D8</f>
        <v>0</v>
      </c>
    </row>
    <row r="9" spans="1:6" ht="21.75" customHeight="1" x14ac:dyDescent="0.25">
      <c r="A9" s="113" t="s">
        <v>65</v>
      </c>
      <c r="B9" s="123" t="s">
        <v>316</v>
      </c>
      <c r="C9" s="79" t="s">
        <v>41</v>
      </c>
      <c r="D9" s="80"/>
      <c r="E9" s="77"/>
      <c r="F9" s="93">
        <f>E9*D9</f>
        <v>0</v>
      </c>
    </row>
    <row r="10" spans="1:6" ht="18" customHeight="1" x14ac:dyDescent="0.15">
      <c r="A10" s="237" t="s">
        <v>60</v>
      </c>
      <c r="B10" s="238"/>
      <c r="C10" s="28"/>
      <c r="D10" s="29"/>
      <c r="E10" s="30"/>
      <c r="F10" s="31">
        <f>SUM(F7:F9)</f>
        <v>0</v>
      </c>
    </row>
    <row r="11" spans="1:6" ht="30" customHeight="1" x14ac:dyDescent="0.3">
      <c r="A11" s="94" t="s">
        <v>29</v>
      </c>
      <c r="B11" s="64" t="s">
        <v>182</v>
      </c>
      <c r="C11" s="124"/>
      <c r="D11" s="125"/>
      <c r="E11" s="96"/>
      <c r="F11" s="97"/>
    </row>
    <row r="12" spans="1:6" ht="19.5" customHeight="1" x14ac:dyDescent="0.25">
      <c r="A12" s="109" t="s">
        <v>58</v>
      </c>
      <c r="B12" s="85" t="s">
        <v>183</v>
      </c>
      <c r="C12" s="62" t="s">
        <v>41</v>
      </c>
      <c r="D12" s="126"/>
      <c r="E12" s="54"/>
      <c r="F12" s="91">
        <f>D12*E12</f>
        <v>0</v>
      </c>
    </row>
    <row r="13" spans="1:6" ht="25.5" customHeight="1" x14ac:dyDescent="0.3">
      <c r="A13" s="89" t="s">
        <v>30</v>
      </c>
      <c r="B13" s="150" t="s">
        <v>184</v>
      </c>
      <c r="C13" s="152"/>
      <c r="D13" s="153"/>
      <c r="E13" s="111"/>
      <c r="F13" s="154"/>
    </row>
    <row r="14" spans="1:6" ht="20.25" customHeight="1" x14ac:dyDescent="0.25">
      <c r="A14" s="109" t="s">
        <v>70</v>
      </c>
      <c r="B14" s="85" t="s">
        <v>185</v>
      </c>
      <c r="C14" s="59" t="s">
        <v>41</v>
      </c>
      <c r="D14" s="57"/>
      <c r="E14" s="54"/>
      <c r="F14" s="91">
        <f>E14*D14</f>
        <v>0</v>
      </c>
    </row>
    <row r="15" spans="1:6" ht="20.25" customHeight="1" x14ac:dyDescent="0.3">
      <c r="A15" s="89" t="s">
        <v>153</v>
      </c>
      <c r="B15" s="150" t="s">
        <v>186</v>
      </c>
      <c r="C15" s="152"/>
      <c r="D15" s="153"/>
      <c r="E15" s="111"/>
      <c r="F15" s="154"/>
    </row>
    <row r="16" spans="1:6" ht="20.25" customHeight="1" x14ac:dyDescent="0.25">
      <c r="A16" s="109" t="s">
        <v>72</v>
      </c>
      <c r="B16" s="85" t="s">
        <v>187</v>
      </c>
      <c r="C16" s="59" t="s">
        <v>41</v>
      </c>
      <c r="D16" s="57"/>
      <c r="E16" s="54"/>
      <c r="F16" s="91">
        <f>E16*D16</f>
        <v>0</v>
      </c>
    </row>
    <row r="17" spans="1:6" ht="15" customHeight="1" x14ac:dyDescent="0.15">
      <c r="A17" s="237" t="s">
        <v>188</v>
      </c>
      <c r="B17" s="238"/>
      <c r="C17" s="32"/>
      <c r="D17" s="33"/>
      <c r="E17" s="33"/>
      <c r="F17" s="31">
        <f>SUM(F12:F16)</f>
        <v>0</v>
      </c>
    </row>
    <row r="18" spans="1:6" ht="30" customHeight="1" x14ac:dyDescent="0.3">
      <c r="A18" s="94" t="s">
        <v>31</v>
      </c>
      <c r="B18" s="64" t="s">
        <v>189</v>
      </c>
      <c r="C18" s="124"/>
      <c r="D18" s="125"/>
      <c r="E18" s="96"/>
      <c r="F18" s="97"/>
    </row>
    <row r="19" spans="1:6" ht="20.25" customHeight="1" x14ac:dyDescent="0.25">
      <c r="A19" s="109" t="s">
        <v>74</v>
      </c>
      <c r="B19" s="85" t="s">
        <v>191</v>
      </c>
      <c r="C19" s="59" t="s">
        <v>41</v>
      </c>
      <c r="D19" s="57"/>
      <c r="E19" s="73"/>
      <c r="F19" s="91">
        <f t="shared" ref="F19:F22" si="0">E19*D19</f>
        <v>0</v>
      </c>
    </row>
    <row r="20" spans="1:6" ht="20.25" customHeight="1" x14ac:dyDescent="0.25">
      <c r="A20" s="109" t="s">
        <v>75</v>
      </c>
      <c r="B20" s="85" t="s">
        <v>317</v>
      </c>
      <c r="C20" s="59" t="s">
        <v>41</v>
      </c>
      <c r="D20" s="57"/>
      <c r="E20" s="73"/>
      <c r="F20" s="91">
        <f t="shared" si="0"/>
        <v>0</v>
      </c>
    </row>
    <row r="21" spans="1:6" ht="20.25" customHeight="1" x14ac:dyDescent="0.25">
      <c r="A21" s="109" t="s">
        <v>76</v>
      </c>
      <c r="B21" s="85" t="s">
        <v>190</v>
      </c>
      <c r="C21" s="59" t="s">
        <v>87</v>
      </c>
      <c r="D21" s="57"/>
      <c r="E21" s="73"/>
      <c r="F21" s="91">
        <f t="shared" si="0"/>
        <v>0</v>
      </c>
    </row>
    <row r="22" spans="1:6" ht="20.25" customHeight="1" x14ac:dyDescent="0.25">
      <c r="A22" s="109" t="s">
        <v>77</v>
      </c>
      <c r="B22" s="85" t="s">
        <v>192</v>
      </c>
      <c r="C22" s="59" t="s">
        <v>50</v>
      </c>
      <c r="D22" s="57"/>
      <c r="E22" s="73"/>
      <c r="F22" s="91">
        <f t="shared" si="0"/>
        <v>0</v>
      </c>
    </row>
    <row r="23" spans="1:6" ht="15" customHeight="1" x14ac:dyDescent="0.15">
      <c r="A23" s="237" t="s">
        <v>193</v>
      </c>
      <c r="B23" s="238"/>
      <c r="C23" s="32"/>
      <c r="D23" s="33"/>
      <c r="E23" s="33"/>
      <c r="F23" s="31">
        <f>SUM(F19:F22)</f>
        <v>0</v>
      </c>
    </row>
    <row r="24" spans="1:6" ht="31.5" customHeight="1" x14ac:dyDescent="0.25">
      <c r="A24" s="86" t="s">
        <v>20</v>
      </c>
      <c r="B24" s="87" t="s">
        <v>198</v>
      </c>
      <c r="C24" s="121"/>
      <c r="D24" s="122"/>
      <c r="E24" s="88"/>
      <c r="F24" s="116"/>
    </row>
    <row r="25" spans="1:6" ht="23.25" customHeight="1" x14ac:dyDescent="0.25">
      <c r="A25" s="89" t="s">
        <v>19</v>
      </c>
      <c r="B25" s="150" t="s">
        <v>199</v>
      </c>
      <c r="C25" s="155"/>
      <c r="D25" s="105"/>
      <c r="E25" s="60"/>
      <c r="F25" s="104"/>
    </row>
    <row r="26" spans="1:6" ht="21.75" customHeight="1" x14ac:dyDescent="0.25">
      <c r="A26" s="109" t="s">
        <v>21</v>
      </c>
      <c r="B26" s="58" t="s">
        <v>201</v>
      </c>
      <c r="C26" s="59" t="s">
        <v>41</v>
      </c>
      <c r="D26" s="57"/>
      <c r="E26" s="54"/>
      <c r="F26" s="91">
        <f>E26*D26</f>
        <v>0</v>
      </c>
    </row>
    <row r="27" spans="1:6" ht="21.75" customHeight="1" x14ac:dyDescent="0.25">
      <c r="A27" s="109" t="s">
        <v>22</v>
      </c>
      <c r="B27" s="58" t="s">
        <v>318</v>
      </c>
      <c r="C27" s="59" t="s">
        <v>41</v>
      </c>
      <c r="D27" s="57"/>
      <c r="E27" s="54"/>
      <c r="F27" s="91">
        <f>E27*D27</f>
        <v>0</v>
      </c>
    </row>
    <row r="28" spans="1:6" ht="23.25" customHeight="1" x14ac:dyDescent="0.25">
      <c r="A28" s="89" t="s">
        <v>25</v>
      </c>
      <c r="B28" s="150" t="s">
        <v>320</v>
      </c>
      <c r="C28" s="155"/>
      <c r="D28" s="105"/>
      <c r="E28" s="60"/>
      <c r="F28" s="104"/>
    </row>
    <row r="29" spans="1:6" ht="21.75" customHeight="1" x14ac:dyDescent="0.25">
      <c r="A29" s="109" t="s">
        <v>26</v>
      </c>
      <c r="B29" s="58" t="s">
        <v>319</v>
      </c>
      <c r="C29" s="59"/>
      <c r="D29" s="57"/>
      <c r="E29" s="54"/>
      <c r="F29" s="91"/>
    </row>
    <row r="30" spans="1:6" ht="21.75" customHeight="1" x14ac:dyDescent="0.25">
      <c r="A30" s="109" t="s">
        <v>27</v>
      </c>
      <c r="B30" s="123" t="s">
        <v>202</v>
      </c>
      <c r="C30" s="79" t="s">
        <v>87</v>
      </c>
      <c r="D30" s="80"/>
      <c r="E30" s="77"/>
      <c r="F30" s="93"/>
    </row>
    <row r="31" spans="1:6" ht="18" customHeight="1" x14ac:dyDescent="0.15">
      <c r="A31" s="237" t="s">
        <v>203</v>
      </c>
      <c r="B31" s="238"/>
      <c r="C31" s="28"/>
      <c r="D31" s="29"/>
      <c r="E31" s="30"/>
      <c r="F31" s="31">
        <f>SUM(F24:F30)</f>
        <v>0</v>
      </c>
    </row>
    <row r="32" spans="1:6" ht="30" customHeight="1" x14ac:dyDescent="0.3">
      <c r="A32" s="94" t="s">
        <v>38</v>
      </c>
      <c r="B32" s="64" t="s">
        <v>194</v>
      </c>
      <c r="C32" s="124"/>
      <c r="D32" s="125"/>
      <c r="E32" s="96"/>
      <c r="F32" s="97"/>
    </row>
    <row r="33" spans="1:6" ht="20.25" customHeight="1" x14ac:dyDescent="0.25">
      <c r="A33" s="109" t="s">
        <v>39</v>
      </c>
      <c r="B33" s="85" t="s">
        <v>195</v>
      </c>
      <c r="C33" s="59" t="s">
        <v>50</v>
      </c>
      <c r="D33" s="57"/>
      <c r="E33" s="73"/>
      <c r="F33" s="91">
        <f t="shared" ref="F33:F34" si="1">E33*D33</f>
        <v>0</v>
      </c>
    </row>
    <row r="34" spans="1:6" ht="20.25" customHeight="1" x14ac:dyDescent="0.25">
      <c r="A34" s="109" t="s">
        <v>196</v>
      </c>
      <c r="B34" s="85" t="s">
        <v>197</v>
      </c>
      <c r="C34" s="59" t="s">
        <v>50</v>
      </c>
      <c r="D34" s="57"/>
      <c r="E34" s="73"/>
      <c r="F34" s="91">
        <f t="shared" si="1"/>
        <v>0</v>
      </c>
    </row>
    <row r="35" spans="1:6" ht="15" customHeight="1" x14ac:dyDescent="0.15">
      <c r="A35" s="237" t="s">
        <v>321</v>
      </c>
      <c r="B35" s="238"/>
      <c r="C35" s="32"/>
      <c r="D35" s="33"/>
      <c r="E35" s="33"/>
      <c r="F35" s="31">
        <f>SUM(F33:F34)</f>
        <v>0</v>
      </c>
    </row>
    <row r="36" spans="1:6" ht="18.75" customHeight="1" x14ac:dyDescent="0.15">
      <c r="A36" s="227" t="s">
        <v>15</v>
      </c>
      <c r="B36" s="251"/>
      <c r="C36" s="251"/>
      <c r="D36" s="252"/>
      <c r="E36" s="252"/>
      <c r="F36" s="34">
        <f>F17+F10+F23+F35+F31</f>
        <v>0</v>
      </c>
    </row>
    <row r="37" spans="1:6" ht="17.25" customHeight="1" x14ac:dyDescent="0.15">
      <c r="A37" s="227" t="s">
        <v>256</v>
      </c>
      <c r="B37" s="247"/>
      <c r="C37" s="247"/>
      <c r="D37" s="248"/>
      <c r="E37" s="248"/>
      <c r="F37" s="11">
        <f>F36*20/100</f>
        <v>0</v>
      </c>
    </row>
    <row r="38" spans="1:6" ht="18" customHeight="1" thickBot="1" x14ac:dyDescent="0.2">
      <c r="A38" s="211" t="s">
        <v>16</v>
      </c>
      <c r="B38" s="258"/>
      <c r="C38" s="258"/>
      <c r="D38" s="259"/>
      <c r="E38" s="259"/>
      <c r="F38" s="12">
        <f>SUM(F$36:F$37)</f>
        <v>0</v>
      </c>
    </row>
    <row r="39" spans="1:6" ht="15" customHeight="1" thickBot="1" x14ac:dyDescent="0.2"/>
    <row r="40" spans="1:6" ht="17.25" customHeight="1" x14ac:dyDescent="0.15">
      <c r="A40" s="219" t="s">
        <v>118</v>
      </c>
      <c r="B40" s="220"/>
      <c r="C40" s="220"/>
      <c r="D40" s="220"/>
      <c r="E40" s="220"/>
      <c r="F40" s="221"/>
    </row>
    <row r="41" spans="1:6" ht="31.5" customHeight="1" x14ac:dyDescent="0.25">
      <c r="A41" s="94" t="s">
        <v>112</v>
      </c>
      <c r="B41" s="64" t="s">
        <v>354</v>
      </c>
      <c r="C41" s="176"/>
      <c r="D41" s="177"/>
      <c r="E41" s="53"/>
      <c r="F41" s="101"/>
    </row>
    <row r="42" spans="1:6" ht="21.75" customHeight="1" x14ac:dyDescent="0.25">
      <c r="A42" s="109" t="s">
        <v>200</v>
      </c>
      <c r="B42" s="58" t="s">
        <v>181</v>
      </c>
      <c r="C42" s="59" t="s">
        <v>50</v>
      </c>
      <c r="D42" s="57"/>
      <c r="E42" s="54"/>
      <c r="F42" s="91">
        <f>E42*D42</f>
        <v>0</v>
      </c>
    </row>
    <row r="43" spans="1:6" ht="21.75" customHeight="1" x14ac:dyDescent="0.25">
      <c r="A43" s="109" t="s">
        <v>355</v>
      </c>
      <c r="B43" s="58" t="s">
        <v>316</v>
      </c>
      <c r="C43" s="59" t="s">
        <v>41</v>
      </c>
      <c r="D43" s="57"/>
      <c r="E43" s="54"/>
      <c r="F43" s="91">
        <f>E43*D43</f>
        <v>0</v>
      </c>
    </row>
    <row r="44" spans="1:6" ht="19.5" customHeight="1" x14ac:dyDescent="0.25">
      <c r="A44" s="109" t="s">
        <v>356</v>
      </c>
      <c r="B44" s="85" t="s">
        <v>183</v>
      </c>
      <c r="C44" s="62" t="s">
        <v>41</v>
      </c>
      <c r="D44" s="126"/>
      <c r="E44" s="54"/>
      <c r="F44" s="91">
        <f>D44*E44</f>
        <v>0</v>
      </c>
    </row>
    <row r="45" spans="1:6" ht="20.25" customHeight="1" x14ac:dyDescent="0.25">
      <c r="A45" s="109" t="s">
        <v>357</v>
      </c>
      <c r="B45" s="85" t="s">
        <v>185</v>
      </c>
      <c r="C45" s="59" t="s">
        <v>41</v>
      </c>
      <c r="D45" s="57"/>
      <c r="E45" s="54"/>
      <c r="F45" s="91">
        <f>E45*D45</f>
        <v>0</v>
      </c>
    </row>
    <row r="46" spans="1:6" ht="20.25" customHeight="1" x14ac:dyDescent="0.25">
      <c r="A46" s="109" t="s">
        <v>358</v>
      </c>
      <c r="B46" s="85" t="s">
        <v>191</v>
      </c>
      <c r="C46" s="59" t="s">
        <v>41</v>
      </c>
      <c r="D46" s="57"/>
      <c r="E46" s="73"/>
      <c r="F46" s="91">
        <f t="shared" ref="F46:F49" si="2">E46*D46</f>
        <v>0</v>
      </c>
    </row>
    <row r="47" spans="1:6" ht="20.25" customHeight="1" x14ac:dyDescent="0.25">
      <c r="A47" s="109" t="s">
        <v>359</v>
      </c>
      <c r="B47" s="85" t="s">
        <v>317</v>
      </c>
      <c r="C47" s="59" t="s">
        <v>41</v>
      </c>
      <c r="D47" s="57"/>
      <c r="E47" s="73"/>
      <c r="F47" s="91">
        <f t="shared" si="2"/>
        <v>0</v>
      </c>
    </row>
    <row r="48" spans="1:6" ht="20.25" customHeight="1" x14ac:dyDescent="0.25">
      <c r="A48" s="109" t="s">
        <v>360</v>
      </c>
      <c r="B48" s="85" t="s">
        <v>190</v>
      </c>
      <c r="C48" s="59" t="s">
        <v>87</v>
      </c>
      <c r="D48" s="57"/>
      <c r="E48" s="73"/>
      <c r="F48" s="91">
        <f t="shared" si="2"/>
        <v>0</v>
      </c>
    </row>
    <row r="49" spans="1:6" ht="20.25" customHeight="1" x14ac:dyDescent="0.25">
      <c r="A49" s="109" t="s">
        <v>361</v>
      </c>
      <c r="B49" s="85" t="s">
        <v>192</v>
      </c>
      <c r="C49" s="59" t="s">
        <v>50</v>
      </c>
      <c r="D49" s="57"/>
      <c r="E49" s="73"/>
      <c r="F49" s="91">
        <f t="shared" si="2"/>
        <v>0</v>
      </c>
    </row>
    <row r="50" spans="1:6" ht="21.75" customHeight="1" x14ac:dyDescent="0.25">
      <c r="A50" s="109" t="s">
        <v>362</v>
      </c>
      <c r="B50" s="58" t="s">
        <v>201</v>
      </c>
      <c r="C50" s="59" t="s">
        <v>41</v>
      </c>
      <c r="D50" s="57"/>
      <c r="E50" s="54"/>
      <c r="F50" s="91">
        <f>E50*D50</f>
        <v>0</v>
      </c>
    </row>
    <row r="51" spans="1:6" ht="21.75" customHeight="1" x14ac:dyDescent="0.25">
      <c r="A51" s="109" t="s">
        <v>363</v>
      </c>
      <c r="B51" s="58" t="s">
        <v>318</v>
      </c>
      <c r="C51" s="59" t="s">
        <v>41</v>
      </c>
      <c r="D51" s="57"/>
      <c r="E51" s="54"/>
      <c r="F51" s="91">
        <f>E51*D51</f>
        <v>0</v>
      </c>
    </row>
    <row r="52" spans="1:6" ht="21.75" customHeight="1" x14ac:dyDescent="0.25">
      <c r="A52" s="109" t="s">
        <v>364</v>
      </c>
      <c r="B52" s="58" t="s">
        <v>202</v>
      </c>
      <c r="C52" s="59" t="s">
        <v>87</v>
      </c>
      <c r="D52" s="57"/>
      <c r="E52" s="54"/>
      <c r="F52" s="91"/>
    </row>
    <row r="53" spans="1:6" ht="20.25" customHeight="1" x14ac:dyDescent="0.25">
      <c r="A53" s="109" t="s">
        <v>113</v>
      </c>
      <c r="B53" s="85" t="s">
        <v>195</v>
      </c>
      <c r="C53" s="59" t="s">
        <v>50</v>
      </c>
      <c r="D53" s="57"/>
      <c r="E53" s="73"/>
      <c r="F53" s="91">
        <f t="shared" ref="F53:F54" si="3">E53*D53</f>
        <v>0</v>
      </c>
    </row>
    <row r="54" spans="1:6" ht="20.25" customHeight="1" x14ac:dyDescent="0.25">
      <c r="A54" s="113" t="s">
        <v>253</v>
      </c>
      <c r="B54" s="175" t="s">
        <v>197</v>
      </c>
      <c r="C54" s="79" t="s">
        <v>50</v>
      </c>
      <c r="D54" s="80"/>
      <c r="E54" s="170"/>
      <c r="F54" s="93">
        <f t="shared" si="3"/>
        <v>0</v>
      </c>
    </row>
    <row r="55" spans="1:6" ht="15" customHeight="1" thickBot="1" x14ac:dyDescent="0.2">
      <c r="A55" s="256" t="s">
        <v>321</v>
      </c>
      <c r="B55" s="257"/>
      <c r="C55" s="172"/>
      <c r="D55" s="173"/>
      <c r="E55" s="173"/>
      <c r="F55" s="174">
        <f>SUM(F42:F54)</f>
        <v>0</v>
      </c>
    </row>
    <row r="56" spans="1:6" ht="18.75" customHeight="1" x14ac:dyDescent="0.15">
      <c r="A56" s="213" t="s">
        <v>8</v>
      </c>
      <c r="B56" s="214"/>
      <c r="C56" s="214"/>
      <c r="D56" s="215"/>
      <c r="E56" s="214"/>
      <c r="F56" s="82">
        <f>F55</f>
        <v>0</v>
      </c>
    </row>
    <row r="57" spans="1:6" ht="17.25" customHeight="1" x14ac:dyDescent="0.15">
      <c r="A57" s="216" t="s">
        <v>207</v>
      </c>
      <c r="B57" s="217"/>
      <c r="C57" s="217"/>
      <c r="D57" s="218"/>
      <c r="E57" s="217"/>
      <c r="F57" s="83"/>
    </row>
    <row r="58" spans="1:6" ht="18" customHeight="1" thickBot="1" x14ac:dyDescent="0.2">
      <c r="A58" s="241" t="s">
        <v>142</v>
      </c>
      <c r="B58" s="242"/>
      <c r="C58" s="242"/>
      <c r="D58" s="243"/>
      <c r="E58" s="244"/>
      <c r="F58" s="165"/>
    </row>
  </sheetData>
  <mergeCells count="18">
    <mergeCell ref="A1:F1"/>
    <mergeCell ref="A2:F2"/>
    <mergeCell ref="A3:F3"/>
    <mergeCell ref="A4:F4"/>
    <mergeCell ref="C5:F5"/>
    <mergeCell ref="A10:B10"/>
    <mergeCell ref="A17:B17"/>
    <mergeCell ref="A36:E36"/>
    <mergeCell ref="A37:E37"/>
    <mergeCell ref="A38:E38"/>
    <mergeCell ref="A23:B23"/>
    <mergeCell ref="A35:B35"/>
    <mergeCell ref="A31:B31"/>
    <mergeCell ref="A58:E58"/>
    <mergeCell ref="A56:E56"/>
    <mergeCell ref="A57:E57"/>
    <mergeCell ref="A40:F40"/>
    <mergeCell ref="A55:B55"/>
  </mergeCells>
  <phoneticPr fontId="26" type="noConversion"/>
  <printOptions horizontalCentered="1"/>
  <pageMargins left="0.39370078740157483" right="0.39370078740157483" top="0.39370078740157483" bottom="0.82677165354330717" header="0.19685039370078741" footer="0.19685039370078741"/>
  <pageSetup paperSize="9" scale="81" fitToHeight="0" orientation="portrait" r:id="rId1"/>
  <headerFooter>
    <oddFooter>&amp;L&amp;"Calibri,Normal"&amp;9Construction d'un bâtiment à usage de restaurant&amp;CIndice 1&amp;R&amp;"Calibri,Normal"&amp;9Architecte : ATELIER JSA</oddFooter>
  </headerFooter>
  <rowBreaks count="1" manualBreakCount="1">
    <brk id="3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9</vt:i4>
      </vt:variant>
    </vt:vector>
  </HeadingPairs>
  <TitlesOfParts>
    <vt:vector size="14" baseType="lpstr">
      <vt:lpstr>RECAP.</vt:lpstr>
      <vt:lpstr>LOT 1</vt:lpstr>
      <vt:lpstr>LOT 2</vt:lpstr>
      <vt:lpstr>LOT 3</vt:lpstr>
      <vt:lpstr>LOT 4</vt:lpstr>
      <vt:lpstr>'LOT 1'!Impression_des_titres</vt:lpstr>
      <vt:lpstr>'LOT 2'!Impression_des_titres</vt:lpstr>
      <vt:lpstr>'LOT 3'!Impression_des_titres</vt:lpstr>
      <vt:lpstr>'LOT 4'!Impression_des_titres</vt:lpstr>
      <vt:lpstr>'LOT 1'!Zone_d_impression</vt:lpstr>
      <vt:lpstr>'LOT 2'!Zone_d_impression</vt:lpstr>
      <vt:lpstr>'LOT 3'!Zone_d_impression</vt:lpstr>
      <vt:lpstr>'LOT 4'!Zone_d_impression</vt:lpstr>
      <vt:lpstr>RECAP.!Zone_d_impression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Julien QUILLARD</dc:creator>
  <cp:keywords/>
  <dc:description/>
  <cp:lastModifiedBy>ALIZE FLERS</cp:lastModifiedBy>
  <cp:lastPrinted>2024-05-29T14:24:44Z</cp:lastPrinted>
  <dcterms:created xsi:type="dcterms:W3CDTF">2021-09-14T06:37:54Z</dcterms:created>
  <dcterms:modified xsi:type="dcterms:W3CDTF">2025-09-21T13:18:33Z</dcterms:modified>
  <cp:category/>
  <cp:contentStatus/>
</cp:coreProperties>
</file>